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rapyo\Downloads\"/>
    </mc:Choice>
  </mc:AlternateContent>
  <xr:revisionPtr revIDLastSave="0" documentId="13_ncr:1_{BAC6011A-BA30-4806-B317-ED55009913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รวมKPI+เพิ่ม+ผลงานเด่น 1-65" sheetId="5" r:id="rId1"/>
    <sheet name="จัดลำดั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2" l="1"/>
  <c r="E19" i="2"/>
  <c r="E17" i="2" l="1"/>
  <c r="E16" i="2"/>
  <c r="E15" i="2"/>
  <c r="E13" i="2"/>
  <c r="E12" i="2"/>
  <c r="E9" i="2"/>
  <c r="E8" i="2"/>
  <c r="E7" i="2"/>
  <c r="E5" i="2"/>
  <c r="E4" i="2"/>
  <c r="E3" i="2"/>
  <c r="BR46" i="5"/>
  <c r="BN46" i="5"/>
  <c r="BJ46" i="5"/>
  <c r="BF46" i="5"/>
  <c r="BB46" i="5"/>
  <c r="AX46" i="5"/>
  <c r="AT46" i="5"/>
  <c r="AP46" i="5"/>
  <c r="AL46" i="5"/>
  <c r="AH46" i="5"/>
  <c r="AD46" i="5"/>
  <c r="Z46" i="5"/>
  <c r="V46" i="5"/>
  <c r="R46" i="5"/>
  <c r="N46" i="5"/>
  <c r="J46" i="5"/>
  <c r="F46" i="5"/>
  <c r="CD38" i="5" l="1"/>
  <c r="BU38" i="5"/>
  <c r="BT38" i="5"/>
  <c r="CF38" i="5" s="1"/>
  <c r="BR38" i="5"/>
  <c r="BN38" i="5"/>
  <c r="BB38" i="5"/>
  <c r="AH38" i="5"/>
  <c r="V38" i="5"/>
  <c r="CD29" i="5"/>
  <c r="BZ29" i="5"/>
  <c r="BU29" i="5"/>
  <c r="CG29" i="5" s="1"/>
  <c r="BT29" i="5"/>
  <c r="CF29" i="5" s="1"/>
  <c r="BR29" i="5"/>
  <c r="BB29" i="5"/>
  <c r="Z29" i="5"/>
  <c r="F29" i="5"/>
  <c r="AY101" i="5"/>
  <c r="CD46" i="5"/>
  <c r="BZ46" i="5"/>
  <c r="BU46" i="5"/>
  <c r="CG46" i="5" s="1"/>
  <c r="BT46" i="5"/>
  <c r="CF46" i="5" s="1"/>
  <c r="CD45" i="5"/>
  <c r="BZ45" i="5"/>
  <c r="BU45" i="5"/>
  <c r="CG45" i="5" s="1"/>
  <c r="BT45" i="5"/>
  <c r="CF45" i="5" s="1"/>
  <c r="BR45" i="5"/>
  <c r="BN45" i="5"/>
  <c r="BJ45" i="5"/>
  <c r="BF45" i="5"/>
  <c r="BB45" i="5"/>
  <c r="AX45" i="5"/>
  <c r="AT45" i="5"/>
  <c r="AP45" i="5"/>
  <c r="AL45" i="5"/>
  <c r="AH45" i="5"/>
  <c r="AD45" i="5"/>
  <c r="Z45" i="5"/>
  <c r="V45" i="5"/>
  <c r="R45" i="5"/>
  <c r="N45" i="5"/>
  <c r="J45" i="5"/>
  <c r="F45" i="5"/>
  <c r="CD44" i="5"/>
  <c r="BZ44" i="5"/>
  <c r="BU44" i="5"/>
  <c r="CG44" i="5" s="1"/>
  <c r="BT44" i="5"/>
  <c r="CF44" i="5" s="1"/>
  <c r="BR44" i="5"/>
  <c r="BN44" i="5"/>
  <c r="BJ44" i="5"/>
  <c r="BF44" i="5"/>
  <c r="BB44" i="5"/>
  <c r="AX44" i="5"/>
  <c r="AT44" i="5"/>
  <c r="AP44" i="5"/>
  <c r="AL44" i="5"/>
  <c r="AH44" i="5"/>
  <c r="AD44" i="5"/>
  <c r="Z44" i="5"/>
  <c r="V44" i="5"/>
  <c r="R44" i="5"/>
  <c r="N44" i="5"/>
  <c r="J44" i="5"/>
  <c r="F44" i="5"/>
  <c r="CD43" i="5"/>
  <c r="BZ43" i="5"/>
  <c r="BU43" i="5"/>
  <c r="CG43" i="5" s="1"/>
  <c r="BT43" i="5"/>
  <c r="CF43" i="5" s="1"/>
  <c r="BR43" i="5"/>
  <c r="BN43" i="5"/>
  <c r="BJ43" i="5"/>
  <c r="BF43" i="5"/>
  <c r="BB43" i="5"/>
  <c r="AX43" i="5"/>
  <c r="AT43" i="5"/>
  <c r="AP43" i="5"/>
  <c r="AL43" i="5"/>
  <c r="AH43" i="5"/>
  <c r="AD43" i="5"/>
  <c r="Z43" i="5"/>
  <c r="V43" i="5"/>
  <c r="R43" i="5"/>
  <c r="N43" i="5"/>
  <c r="J43" i="5"/>
  <c r="F43" i="5"/>
  <c r="CD42" i="5"/>
  <c r="BZ42" i="5"/>
  <c r="BU42" i="5"/>
  <c r="CG42" i="5" s="1"/>
  <c r="BT42" i="5"/>
  <c r="CF42" i="5" s="1"/>
  <c r="BR42" i="5"/>
  <c r="BN42" i="5"/>
  <c r="BJ42" i="5"/>
  <c r="BF42" i="5"/>
  <c r="BB42" i="5"/>
  <c r="AX42" i="5"/>
  <c r="AT42" i="5"/>
  <c r="AP42" i="5"/>
  <c r="AL42" i="5"/>
  <c r="AH42" i="5"/>
  <c r="AD42" i="5"/>
  <c r="Z42" i="5"/>
  <c r="V42" i="5"/>
  <c r="R42" i="5"/>
  <c r="N42" i="5"/>
  <c r="J42" i="5"/>
  <c r="F42" i="5"/>
  <c r="BV29" i="5" l="1"/>
  <c r="CH29" i="5"/>
  <c r="BV38" i="5"/>
  <c r="CG38" i="5"/>
  <c r="CH38" i="5" s="1"/>
  <c r="CH43" i="5"/>
  <c r="CH45" i="5"/>
  <c r="CH46" i="5"/>
  <c r="BV46" i="5"/>
  <c r="CH44" i="5"/>
  <c r="BV44" i="5"/>
  <c r="BV43" i="5"/>
  <c r="BV45" i="5"/>
  <c r="CH42" i="5"/>
  <c r="BV42" i="5"/>
  <c r="BR89" i="5" l="1"/>
  <c r="BR88" i="5"/>
  <c r="BR87" i="5"/>
  <c r="BN89" i="5"/>
  <c r="BN88" i="5"/>
  <c r="BN87" i="5"/>
  <c r="BJ89" i="5"/>
  <c r="BJ88" i="5"/>
  <c r="BJ87" i="5"/>
  <c r="BF89" i="5"/>
  <c r="BF88" i="5"/>
  <c r="BF87" i="5"/>
  <c r="BB89" i="5"/>
  <c r="BB88" i="5"/>
  <c r="BB87" i="5"/>
  <c r="AX89" i="5"/>
  <c r="AX88" i="5"/>
  <c r="AX87" i="5"/>
  <c r="AT89" i="5"/>
  <c r="AT88" i="5"/>
  <c r="AT87" i="5"/>
  <c r="AP89" i="5"/>
  <c r="AP88" i="5"/>
  <c r="AP87" i="5"/>
  <c r="AL89" i="5"/>
  <c r="AL88" i="5"/>
  <c r="AL87" i="5"/>
  <c r="AH89" i="5"/>
  <c r="AH88" i="5"/>
  <c r="AH87" i="5"/>
  <c r="AD89" i="5"/>
  <c r="AD88" i="5"/>
  <c r="AD87" i="5"/>
  <c r="Z89" i="5"/>
  <c r="Z88" i="5"/>
  <c r="Z87" i="5"/>
  <c r="V89" i="5"/>
  <c r="V88" i="5"/>
  <c r="V87" i="5"/>
  <c r="R89" i="5"/>
  <c r="R88" i="5"/>
  <c r="R87" i="5"/>
  <c r="N89" i="5"/>
  <c r="N88" i="5"/>
  <c r="N87" i="5"/>
  <c r="J89" i="5"/>
  <c r="J88" i="5"/>
  <c r="J87" i="5"/>
  <c r="F89" i="5"/>
  <c r="F88" i="5"/>
  <c r="F87" i="5"/>
  <c r="AX83" i="5" l="1"/>
  <c r="CD81" i="5"/>
  <c r="BZ81" i="5"/>
  <c r="BR81" i="5"/>
  <c r="BU81" i="5"/>
  <c r="BT81" i="5"/>
  <c r="CF81" i="5" s="1"/>
  <c r="BN81" i="5"/>
  <c r="BJ81" i="5"/>
  <c r="BF81" i="5"/>
  <c r="BB81" i="5"/>
  <c r="AX81" i="5"/>
  <c r="AT81" i="5"/>
  <c r="AP81" i="5"/>
  <c r="AL81" i="5"/>
  <c r="AH81" i="5"/>
  <c r="AD81" i="5"/>
  <c r="Z81" i="5"/>
  <c r="V81" i="5"/>
  <c r="R81" i="5"/>
  <c r="N81" i="5"/>
  <c r="J81" i="5"/>
  <c r="F81" i="5"/>
  <c r="F79" i="5"/>
  <c r="AD78" i="5"/>
  <c r="AD77" i="5"/>
  <c r="BR80" i="5"/>
  <c r="BN80" i="5"/>
  <c r="BJ80" i="5"/>
  <c r="BF80" i="5"/>
  <c r="BB80" i="5"/>
  <c r="AX80" i="5"/>
  <c r="AT80" i="5"/>
  <c r="AP80" i="5"/>
  <c r="AL80" i="5"/>
  <c r="AH80" i="5"/>
  <c r="AD80" i="5"/>
  <c r="Z80" i="5"/>
  <c r="V80" i="5"/>
  <c r="R80" i="5"/>
  <c r="N80" i="5"/>
  <c r="J80" i="5"/>
  <c r="F80" i="5"/>
  <c r="BR79" i="5"/>
  <c r="BN79" i="5"/>
  <c r="BJ79" i="5"/>
  <c r="BF79" i="5"/>
  <c r="BB79" i="5"/>
  <c r="AX79" i="5"/>
  <c r="AT79" i="5"/>
  <c r="AP79" i="5"/>
  <c r="AL79" i="5"/>
  <c r="AH79" i="5"/>
  <c r="AD79" i="5"/>
  <c r="Z79" i="5"/>
  <c r="V79" i="5"/>
  <c r="R79" i="5"/>
  <c r="N79" i="5"/>
  <c r="J79" i="5"/>
  <c r="BV81" i="5" l="1"/>
  <c r="CG81" i="5"/>
  <c r="CH81" i="5" s="1"/>
  <c r="AL70" i="5"/>
  <c r="J67" i="5" l="1"/>
  <c r="AL65" i="5"/>
  <c r="R64" i="5"/>
  <c r="R63" i="5"/>
  <c r="R62" i="5"/>
  <c r="CD57" i="5" l="1"/>
  <c r="BZ57" i="5"/>
  <c r="BR57" i="5"/>
  <c r="BU57" i="5"/>
  <c r="BT57" i="5"/>
  <c r="CF57" i="5" s="1"/>
  <c r="BN57" i="5"/>
  <c r="BJ57" i="5"/>
  <c r="BF57" i="5"/>
  <c r="BB57" i="5"/>
  <c r="AX57" i="5"/>
  <c r="AT57" i="5"/>
  <c r="AP57" i="5"/>
  <c r="AL57" i="5"/>
  <c r="AH57" i="5"/>
  <c r="AD57" i="5"/>
  <c r="Z57" i="5"/>
  <c r="V57" i="5"/>
  <c r="R57" i="5"/>
  <c r="N57" i="5"/>
  <c r="J57" i="5"/>
  <c r="F57" i="5"/>
  <c r="F56" i="5"/>
  <c r="F55" i="5"/>
  <c r="BV57" i="5" l="1"/>
  <c r="CG57" i="5"/>
  <c r="CH57" i="5" s="1"/>
  <c r="R51" i="5"/>
  <c r="BU49" i="5"/>
  <c r="CG49" i="5" s="1"/>
  <c r="BT49" i="5"/>
  <c r="CF49" i="5" s="1"/>
  <c r="CD49" i="5"/>
  <c r="BZ49" i="5"/>
  <c r="BR49" i="5"/>
  <c r="BN49" i="5"/>
  <c r="BJ49" i="5"/>
  <c r="BF49" i="5"/>
  <c r="BB49" i="5"/>
  <c r="AX49" i="5"/>
  <c r="AT49" i="5"/>
  <c r="AP49" i="5"/>
  <c r="AL49" i="5"/>
  <c r="AH49" i="5"/>
  <c r="AD49" i="5"/>
  <c r="Z49" i="5"/>
  <c r="V49" i="5"/>
  <c r="R49" i="5"/>
  <c r="N49" i="5"/>
  <c r="J49" i="5"/>
  <c r="F49" i="5"/>
  <c r="BU48" i="5"/>
  <c r="CG48" i="5" s="1"/>
  <c r="BT48" i="5"/>
  <c r="CF48" i="5" s="1"/>
  <c r="CG47" i="5"/>
  <c r="CF47" i="5"/>
  <c r="CD48" i="5"/>
  <c r="CD47" i="5"/>
  <c r="BZ48" i="5"/>
  <c r="BZ47" i="5"/>
  <c r="BR48" i="5"/>
  <c r="BN48" i="5"/>
  <c r="BJ48" i="5"/>
  <c r="BF48" i="5"/>
  <c r="BB48" i="5"/>
  <c r="AX48" i="5"/>
  <c r="AT48" i="5"/>
  <c r="AP48" i="5"/>
  <c r="AL48" i="5"/>
  <c r="AH48" i="5"/>
  <c r="AD48" i="5"/>
  <c r="Z48" i="5"/>
  <c r="V48" i="5"/>
  <c r="R48" i="5"/>
  <c r="N48" i="5"/>
  <c r="J48" i="5"/>
  <c r="F48" i="5"/>
  <c r="BU33" i="5"/>
  <c r="CG33" i="5" s="1"/>
  <c r="BT33" i="5"/>
  <c r="CF33" i="5" s="1"/>
  <c r="CD33" i="5"/>
  <c r="BZ33" i="5"/>
  <c r="BR33" i="5"/>
  <c r="BN33" i="5"/>
  <c r="BJ33" i="5"/>
  <c r="BF33" i="5"/>
  <c r="BB33" i="5"/>
  <c r="AX33" i="5"/>
  <c r="AT33" i="5"/>
  <c r="AP33" i="5"/>
  <c r="AL33" i="5"/>
  <c r="AH33" i="5"/>
  <c r="AD33" i="5"/>
  <c r="Z33" i="5"/>
  <c r="V33" i="5"/>
  <c r="R33" i="5"/>
  <c r="N33" i="5"/>
  <c r="J33" i="5"/>
  <c r="F33" i="5"/>
  <c r="F21" i="5"/>
  <c r="BV47" i="5" l="1"/>
  <c r="BV48" i="5"/>
  <c r="CH48" i="5"/>
  <c r="BV49" i="5"/>
  <c r="CH47" i="5"/>
  <c r="CH49" i="5"/>
  <c r="CH33" i="5"/>
  <c r="BV33" i="5"/>
  <c r="BT12" i="5"/>
  <c r="BT11" i="5"/>
  <c r="CD8" i="5" l="1"/>
  <c r="G101" i="5"/>
  <c r="CD89" i="5"/>
  <c r="BZ89" i="5"/>
  <c r="BU89" i="5"/>
  <c r="BT89" i="5"/>
  <c r="CF89" i="5" s="1"/>
  <c r="CD88" i="5"/>
  <c r="BZ88" i="5"/>
  <c r="BU88" i="5"/>
  <c r="BT88" i="5"/>
  <c r="CF88" i="5" s="1"/>
  <c r="CD87" i="5"/>
  <c r="BZ87" i="5"/>
  <c r="BU87" i="5"/>
  <c r="BT87" i="5"/>
  <c r="CF87" i="5" s="1"/>
  <c r="CD86" i="5"/>
  <c r="BZ86" i="5"/>
  <c r="BU86" i="5"/>
  <c r="CG86" i="5" s="1"/>
  <c r="BT86" i="5"/>
  <c r="CF86" i="5" s="1"/>
  <c r="BR86" i="5"/>
  <c r="BN86" i="5"/>
  <c r="BJ86" i="5"/>
  <c r="BF86" i="5"/>
  <c r="BB86" i="5"/>
  <c r="AX86" i="5"/>
  <c r="AT86" i="5"/>
  <c r="AP86" i="5"/>
  <c r="AL86" i="5"/>
  <c r="AH86" i="5"/>
  <c r="AD86" i="5"/>
  <c r="Z86" i="5"/>
  <c r="V86" i="5"/>
  <c r="R86" i="5"/>
  <c r="N86" i="5"/>
  <c r="J86" i="5"/>
  <c r="F86" i="5"/>
  <c r="CD85" i="5"/>
  <c r="BZ85" i="5"/>
  <c r="BU85" i="5"/>
  <c r="CG85" i="5" s="1"/>
  <c r="BT85" i="5"/>
  <c r="CF85" i="5" s="1"/>
  <c r="BR85" i="5"/>
  <c r="BN85" i="5"/>
  <c r="BJ85" i="5"/>
  <c r="BF85" i="5"/>
  <c r="BB85" i="5"/>
  <c r="AX85" i="5"/>
  <c r="AT85" i="5"/>
  <c r="AP85" i="5"/>
  <c r="AL85" i="5"/>
  <c r="AH85" i="5"/>
  <c r="AD85" i="5"/>
  <c r="Z85" i="5"/>
  <c r="V85" i="5"/>
  <c r="R85" i="5"/>
  <c r="N85" i="5"/>
  <c r="J85" i="5"/>
  <c r="F85" i="5"/>
  <c r="CD84" i="5"/>
  <c r="BZ84" i="5"/>
  <c r="BU84" i="5"/>
  <c r="CG84" i="5" s="1"/>
  <c r="BT84" i="5"/>
  <c r="CF84" i="5" s="1"/>
  <c r="BR84" i="5"/>
  <c r="BN84" i="5"/>
  <c r="BJ84" i="5"/>
  <c r="BF84" i="5"/>
  <c r="BB84" i="5"/>
  <c r="AX84" i="5"/>
  <c r="AT84" i="5"/>
  <c r="AP84" i="5"/>
  <c r="AL84" i="5"/>
  <c r="AH84" i="5"/>
  <c r="AD84" i="5"/>
  <c r="Z84" i="5"/>
  <c r="V84" i="5"/>
  <c r="R84" i="5"/>
  <c r="N84" i="5"/>
  <c r="J84" i="5"/>
  <c r="F84" i="5"/>
  <c r="CD83" i="5"/>
  <c r="BZ83" i="5"/>
  <c r="BU83" i="5"/>
  <c r="CG83" i="5" s="1"/>
  <c r="BT83" i="5"/>
  <c r="CF83" i="5" s="1"/>
  <c r="BR83" i="5"/>
  <c r="BN83" i="5"/>
  <c r="BJ83" i="5"/>
  <c r="BF83" i="5"/>
  <c r="BB83" i="5"/>
  <c r="AT83" i="5"/>
  <c r="AP83" i="5"/>
  <c r="AL83" i="5"/>
  <c r="AH83" i="5"/>
  <c r="AD83" i="5"/>
  <c r="Z83" i="5"/>
  <c r="V83" i="5"/>
  <c r="R83" i="5"/>
  <c r="N83" i="5"/>
  <c r="J83" i="5"/>
  <c r="F83" i="5"/>
  <c r="CD82" i="5"/>
  <c r="BZ82" i="5"/>
  <c r="BU82" i="5"/>
  <c r="CG82" i="5" s="1"/>
  <c r="BT82" i="5"/>
  <c r="CF82" i="5" s="1"/>
  <c r="BR82" i="5"/>
  <c r="BN82" i="5"/>
  <c r="BJ82" i="5"/>
  <c r="BF82" i="5"/>
  <c r="BB82" i="5"/>
  <c r="AX82" i="5"/>
  <c r="AT82" i="5"/>
  <c r="AP82" i="5"/>
  <c r="AL82" i="5"/>
  <c r="AH82" i="5"/>
  <c r="AD82" i="5"/>
  <c r="Z82" i="5"/>
  <c r="V82" i="5"/>
  <c r="R82" i="5"/>
  <c r="N82" i="5"/>
  <c r="J82" i="5"/>
  <c r="F82" i="5"/>
  <c r="CD80" i="5"/>
  <c r="BZ80" i="5"/>
  <c r="BU80" i="5"/>
  <c r="CG80" i="5" s="1"/>
  <c r="BT80" i="5"/>
  <c r="CF80" i="5" s="1"/>
  <c r="CD79" i="5"/>
  <c r="BZ79" i="5"/>
  <c r="BU79" i="5"/>
  <c r="CG79" i="5" s="1"/>
  <c r="BT79" i="5"/>
  <c r="CF79" i="5" s="1"/>
  <c r="CD78" i="5"/>
  <c r="BZ78" i="5"/>
  <c r="BU78" i="5"/>
  <c r="CG78" i="5" s="1"/>
  <c r="BT78" i="5"/>
  <c r="CF78" i="5" s="1"/>
  <c r="BR78" i="5"/>
  <c r="BN78" i="5"/>
  <c r="BJ78" i="5"/>
  <c r="BF78" i="5"/>
  <c r="BB78" i="5"/>
  <c r="AX78" i="5"/>
  <c r="AT78" i="5"/>
  <c r="AP78" i="5"/>
  <c r="AL78" i="5"/>
  <c r="AH78" i="5"/>
  <c r="Z78" i="5"/>
  <c r="V78" i="5"/>
  <c r="R78" i="5"/>
  <c r="N78" i="5"/>
  <c r="J78" i="5"/>
  <c r="F78" i="5"/>
  <c r="CD77" i="5"/>
  <c r="BZ77" i="5"/>
  <c r="BU77" i="5"/>
  <c r="CG77" i="5" s="1"/>
  <c r="BT77" i="5"/>
  <c r="CF77" i="5" s="1"/>
  <c r="BR77" i="5"/>
  <c r="BN77" i="5"/>
  <c r="BJ77" i="5"/>
  <c r="BF77" i="5"/>
  <c r="BB77" i="5"/>
  <c r="AX77" i="5"/>
  <c r="AT77" i="5"/>
  <c r="AP77" i="5"/>
  <c r="AL77" i="5"/>
  <c r="AH77" i="5"/>
  <c r="Z77" i="5"/>
  <c r="V77" i="5"/>
  <c r="R77" i="5"/>
  <c r="N77" i="5"/>
  <c r="J77" i="5"/>
  <c r="F77" i="5"/>
  <c r="CD76" i="5"/>
  <c r="BZ76" i="5"/>
  <c r="BR76" i="5"/>
  <c r="BN76" i="5"/>
  <c r="BJ76" i="5"/>
  <c r="BF76" i="5"/>
  <c r="BB76" i="5"/>
  <c r="AX76" i="5"/>
  <c r="AT76" i="5"/>
  <c r="AP76" i="5"/>
  <c r="AL76" i="5"/>
  <c r="AH76" i="5"/>
  <c r="AD76" i="5"/>
  <c r="Z76" i="5"/>
  <c r="V76" i="5"/>
  <c r="R76" i="5"/>
  <c r="N76" i="5"/>
  <c r="J76" i="5"/>
  <c r="F76" i="5"/>
  <c r="CD75" i="5"/>
  <c r="BZ75" i="5"/>
  <c r="BU75" i="5"/>
  <c r="CG75" i="5" s="1"/>
  <c r="BT75" i="5"/>
  <c r="CF75" i="5" s="1"/>
  <c r="BR75" i="5"/>
  <c r="BN75" i="5"/>
  <c r="BJ75" i="5"/>
  <c r="BF75" i="5"/>
  <c r="BB75" i="5"/>
  <c r="AX75" i="5"/>
  <c r="AT75" i="5"/>
  <c r="AP75" i="5"/>
  <c r="AL75" i="5"/>
  <c r="AH75" i="5"/>
  <c r="AD75" i="5"/>
  <c r="Z75" i="5"/>
  <c r="V75" i="5"/>
  <c r="R75" i="5"/>
  <c r="N75" i="5"/>
  <c r="J75" i="5"/>
  <c r="F75" i="5"/>
  <c r="CD74" i="5"/>
  <c r="BZ74" i="5"/>
  <c r="BU74" i="5"/>
  <c r="CG74" i="5" s="1"/>
  <c r="BT74" i="5"/>
  <c r="CF74" i="5" s="1"/>
  <c r="BR74" i="5"/>
  <c r="BN74" i="5"/>
  <c r="BJ74" i="5"/>
  <c r="BF74" i="5"/>
  <c r="BB74" i="5"/>
  <c r="AX74" i="5"/>
  <c r="AT74" i="5"/>
  <c r="AP74" i="5"/>
  <c r="AL74" i="5"/>
  <c r="AH74" i="5"/>
  <c r="AD74" i="5"/>
  <c r="Z74" i="5"/>
  <c r="V74" i="5"/>
  <c r="R74" i="5"/>
  <c r="N74" i="5"/>
  <c r="J74" i="5"/>
  <c r="F74" i="5"/>
  <c r="CD73" i="5"/>
  <c r="BZ73" i="5"/>
  <c r="BU73" i="5"/>
  <c r="CG73" i="5" s="1"/>
  <c r="BT73" i="5"/>
  <c r="CF73" i="5" s="1"/>
  <c r="BR73" i="5"/>
  <c r="BN73" i="5"/>
  <c r="BJ73" i="5"/>
  <c r="BF73" i="5"/>
  <c r="BB73" i="5"/>
  <c r="AX73" i="5"/>
  <c r="AT73" i="5"/>
  <c r="AP73" i="5"/>
  <c r="AL73" i="5"/>
  <c r="AH73" i="5"/>
  <c r="AD73" i="5"/>
  <c r="Z73" i="5"/>
  <c r="V73" i="5"/>
  <c r="R73" i="5"/>
  <c r="N73" i="5"/>
  <c r="J73" i="5"/>
  <c r="F73" i="5"/>
  <c r="CD72" i="5"/>
  <c r="BZ72" i="5"/>
  <c r="BU72" i="5"/>
  <c r="CG72" i="5" s="1"/>
  <c r="BT72" i="5"/>
  <c r="CF72" i="5" s="1"/>
  <c r="BR72" i="5"/>
  <c r="BN72" i="5"/>
  <c r="BJ72" i="5"/>
  <c r="BF72" i="5"/>
  <c r="BB72" i="5"/>
  <c r="AX72" i="5"/>
  <c r="AT72" i="5"/>
  <c r="AP72" i="5"/>
  <c r="AL72" i="5"/>
  <c r="AH72" i="5"/>
  <c r="AD72" i="5"/>
  <c r="Z72" i="5"/>
  <c r="V72" i="5"/>
  <c r="R72" i="5"/>
  <c r="N72" i="5"/>
  <c r="J72" i="5"/>
  <c r="F72" i="5"/>
  <c r="CD71" i="5"/>
  <c r="BZ71" i="5"/>
  <c r="BU71" i="5"/>
  <c r="CG71" i="5" s="1"/>
  <c r="BT71" i="5"/>
  <c r="CF71" i="5" s="1"/>
  <c r="BR71" i="5"/>
  <c r="BN71" i="5"/>
  <c r="BJ71" i="5"/>
  <c r="BF71" i="5"/>
  <c r="BB71" i="5"/>
  <c r="AX71" i="5"/>
  <c r="AT71" i="5"/>
  <c r="AP71" i="5"/>
  <c r="AL71" i="5"/>
  <c r="AH71" i="5"/>
  <c r="AD71" i="5"/>
  <c r="Z71" i="5"/>
  <c r="V71" i="5"/>
  <c r="R71" i="5"/>
  <c r="N71" i="5"/>
  <c r="J71" i="5"/>
  <c r="F71" i="5"/>
  <c r="CD70" i="5"/>
  <c r="BZ70" i="5"/>
  <c r="BU70" i="5"/>
  <c r="CG70" i="5" s="1"/>
  <c r="BT70" i="5"/>
  <c r="CF70" i="5" s="1"/>
  <c r="BR70" i="5"/>
  <c r="BN70" i="5"/>
  <c r="BJ70" i="5"/>
  <c r="BF70" i="5"/>
  <c r="BB70" i="5"/>
  <c r="AX70" i="5"/>
  <c r="AT70" i="5"/>
  <c r="AP70" i="5"/>
  <c r="AH70" i="5"/>
  <c r="AD70" i="5"/>
  <c r="Z70" i="5"/>
  <c r="V70" i="5"/>
  <c r="R70" i="5"/>
  <c r="N70" i="5"/>
  <c r="J70" i="5"/>
  <c r="F70" i="5"/>
  <c r="CD69" i="5"/>
  <c r="BZ69" i="5"/>
  <c r="BU69" i="5"/>
  <c r="CG69" i="5" s="1"/>
  <c r="BT69" i="5"/>
  <c r="CF69" i="5" s="1"/>
  <c r="BR69" i="5"/>
  <c r="BN69" i="5"/>
  <c r="BJ69" i="5"/>
  <c r="BF69" i="5"/>
  <c r="BB69" i="5"/>
  <c r="AX69" i="5"/>
  <c r="AT69" i="5"/>
  <c r="AP69" i="5"/>
  <c r="AL69" i="5"/>
  <c r="AH69" i="5"/>
  <c r="AD69" i="5"/>
  <c r="Z69" i="5"/>
  <c r="V69" i="5"/>
  <c r="R69" i="5"/>
  <c r="N69" i="5"/>
  <c r="J69" i="5"/>
  <c r="F69" i="5"/>
  <c r="CD68" i="5"/>
  <c r="BZ68" i="5"/>
  <c r="BU68" i="5"/>
  <c r="CG68" i="5" s="1"/>
  <c r="BT68" i="5"/>
  <c r="CF68" i="5" s="1"/>
  <c r="BR68" i="5"/>
  <c r="BN68" i="5"/>
  <c r="BJ68" i="5"/>
  <c r="BF68" i="5"/>
  <c r="BB68" i="5"/>
  <c r="AX68" i="5"/>
  <c r="AT68" i="5"/>
  <c r="AP68" i="5"/>
  <c r="AL68" i="5"/>
  <c r="AH68" i="5"/>
  <c r="AD68" i="5"/>
  <c r="Z68" i="5"/>
  <c r="V68" i="5"/>
  <c r="R68" i="5"/>
  <c r="N68" i="5"/>
  <c r="J68" i="5"/>
  <c r="F68" i="5"/>
  <c r="CD67" i="5"/>
  <c r="BZ67" i="5"/>
  <c r="BU67" i="5"/>
  <c r="CG67" i="5" s="1"/>
  <c r="BT67" i="5"/>
  <c r="CF67" i="5" s="1"/>
  <c r="BR67" i="5"/>
  <c r="BN67" i="5"/>
  <c r="BJ67" i="5"/>
  <c r="BF67" i="5"/>
  <c r="BB67" i="5"/>
  <c r="AX67" i="5"/>
  <c r="AT67" i="5"/>
  <c r="AP67" i="5"/>
  <c r="AL67" i="5"/>
  <c r="AH67" i="5"/>
  <c r="AD67" i="5"/>
  <c r="Z67" i="5"/>
  <c r="V67" i="5"/>
  <c r="R67" i="5"/>
  <c r="N67" i="5"/>
  <c r="F67" i="5"/>
  <c r="CD66" i="5"/>
  <c r="BZ66" i="5"/>
  <c r="BU66" i="5"/>
  <c r="CG66" i="5" s="1"/>
  <c r="BT66" i="5"/>
  <c r="CF66" i="5" s="1"/>
  <c r="BR66" i="5"/>
  <c r="BN66" i="5"/>
  <c r="BJ66" i="5"/>
  <c r="BF66" i="5"/>
  <c r="BB66" i="5"/>
  <c r="AX66" i="5"/>
  <c r="AT66" i="5"/>
  <c r="AP66" i="5"/>
  <c r="AL66" i="5"/>
  <c r="AH66" i="5"/>
  <c r="AD66" i="5"/>
  <c r="Z66" i="5"/>
  <c r="V66" i="5"/>
  <c r="R66" i="5"/>
  <c r="N66" i="5"/>
  <c r="J66" i="5"/>
  <c r="F66" i="5"/>
  <c r="CD65" i="5"/>
  <c r="BZ65" i="5"/>
  <c r="BU65" i="5"/>
  <c r="CG65" i="5" s="1"/>
  <c r="BT65" i="5"/>
  <c r="CF65" i="5" s="1"/>
  <c r="BR65" i="5"/>
  <c r="BN65" i="5"/>
  <c r="BJ65" i="5"/>
  <c r="BF65" i="5"/>
  <c r="BB65" i="5"/>
  <c r="AX65" i="5"/>
  <c r="AT65" i="5"/>
  <c r="AP65" i="5"/>
  <c r="AH65" i="5"/>
  <c r="AD65" i="5"/>
  <c r="Z65" i="5"/>
  <c r="V65" i="5"/>
  <c r="R65" i="5"/>
  <c r="N65" i="5"/>
  <c r="J65" i="5"/>
  <c r="F65" i="5"/>
  <c r="CD64" i="5"/>
  <c r="BZ64" i="5"/>
  <c r="BU64" i="5"/>
  <c r="CG64" i="5" s="1"/>
  <c r="BT64" i="5"/>
  <c r="CF64" i="5" s="1"/>
  <c r="BR64" i="5"/>
  <c r="BN64" i="5"/>
  <c r="BJ64" i="5"/>
  <c r="BF64" i="5"/>
  <c r="BB64" i="5"/>
  <c r="AX64" i="5"/>
  <c r="AT64" i="5"/>
  <c r="AP64" i="5"/>
  <c r="AL64" i="5"/>
  <c r="AH64" i="5"/>
  <c r="AD64" i="5"/>
  <c r="Z64" i="5"/>
  <c r="V64" i="5"/>
  <c r="N64" i="5"/>
  <c r="J64" i="5"/>
  <c r="F64" i="5"/>
  <c r="CD63" i="5"/>
  <c r="BZ63" i="5"/>
  <c r="BU63" i="5"/>
  <c r="CG63" i="5" s="1"/>
  <c r="BT63" i="5"/>
  <c r="CF63" i="5" s="1"/>
  <c r="BR63" i="5"/>
  <c r="BN63" i="5"/>
  <c r="BJ63" i="5"/>
  <c r="BF63" i="5"/>
  <c r="BB63" i="5"/>
  <c r="AX63" i="5"/>
  <c r="AT63" i="5"/>
  <c r="AP63" i="5"/>
  <c r="AL63" i="5"/>
  <c r="AH63" i="5"/>
  <c r="AD63" i="5"/>
  <c r="Z63" i="5"/>
  <c r="V63" i="5"/>
  <c r="N63" i="5"/>
  <c r="J63" i="5"/>
  <c r="F63" i="5"/>
  <c r="CD62" i="5"/>
  <c r="BZ62" i="5"/>
  <c r="BU62" i="5"/>
  <c r="CG62" i="5" s="1"/>
  <c r="BT62" i="5"/>
  <c r="CF62" i="5" s="1"/>
  <c r="BR62" i="5"/>
  <c r="BN62" i="5"/>
  <c r="BJ62" i="5"/>
  <c r="BF62" i="5"/>
  <c r="BB62" i="5"/>
  <c r="AX62" i="5"/>
  <c r="AT62" i="5"/>
  <c r="AP62" i="5"/>
  <c r="AL62" i="5"/>
  <c r="AH62" i="5"/>
  <c r="AD62" i="5"/>
  <c r="Z62" i="5"/>
  <c r="V62" i="5"/>
  <c r="N62" i="5"/>
  <c r="J62" i="5"/>
  <c r="F62" i="5"/>
  <c r="CD61" i="5"/>
  <c r="BZ61" i="5"/>
  <c r="BU61" i="5"/>
  <c r="CG61" i="5" s="1"/>
  <c r="BT61" i="5"/>
  <c r="CF61" i="5" s="1"/>
  <c r="BR61" i="5"/>
  <c r="BN61" i="5"/>
  <c r="BJ61" i="5"/>
  <c r="BF61" i="5"/>
  <c r="BB61" i="5"/>
  <c r="AX61" i="5"/>
  <c r="AT61" i="5"/>
  <c r="AP61" i="5"/>
  <c r="AL61" i="5"/>
  <c r="AH61" i="5"/>
  <c r="AD61" i="5"/>
  <c r="Z61" i="5"/>
  <c r="V61" i="5"/>
  <c r="R61" i="5"/>
  <c r="N61" i="5"/>
  <c r="J61" i="5"/>
  <c r="F61" i="5"/>
  <c r="CD60" i="5"/>
  <c r="BZ60" i="5"/>
  <c r="BU60" i="5"/>
  <c r="CG60" i="5" s="1"/>
  <c r="BT60" i="5"/>
  <c r="CF60" i="5" s="1"/>
  <c r="BR60" i="5"/>
  <c r="BN60" i="5"/>
  <c r="BJ60" i="5"/>
  <c r="BF60" i="5"/>
  <c r="BB60" i="5"/>
  <c r="AX60" i="5"/>
  <c r="AT60" i="5"/>
  <c r="AP60" i="5"/>
  <c r="AL60" i="5"/>
  <c r="AH60" i="5"/>
  <c r="AD60" i="5"/>
  <c r="Z60" i="5"/>
  <c r="V60" i="5"/>
  <c r="R60" i="5"/>
  <c r="N60" i="5"/>
  <c r="J60" i="5"/>
  <c r="F60" i="5"/>
  <c r="CD59" i="5"/>
  <c r="BZ59" i="5"/>
  <c r="BU59" i="5"/>
  <c r="CG59" i="5" s="1"/>
  <c r="BT59" i="5"/>
  <c r="CF59" i="5" s="1"/>
  <c r="BR59" i="5"/>
  <c r="BN59" i="5"/>
  <c r="BJ59" i="5"/>
  <c r="BF59" i="5"/>
  <c r="BB59" i="5"/>
  <c r="AX59" i="5"/>
  <c r="AT59" i="5"/>
  <c r="AP59" i="5"/>
  <c r="AL59" i="5"/>
  <c r="AH59" i="5"/>
  <c r="AD59" i="5"/>
  <c r="Z59" i="5"/>
  <c r="V59" i="5"/>
  <c r="R59" i="5"/>
  <c r="N59" i="5"/>
  <c r="J59" i="5"/>
  <c r="F59" i="5"/>
  <c r="CD58" i="5"/>
  <c r="BZ58" i="5"/>
  <c r="BU58" i="5"/>
  <c r="CG58" i="5" s="1"/>
  <c r="BT58" i="5"/>
  <c r="CF58" i="5" s="1"/>
  <c r="BR58" i="5"/>
  <c r="BN58" i="5"/>
  <c r="BJ58" i="5"/>
  <c r="BF58" i="5"/>
  <c r="BB58" i="5"/>
  <c r="AX58" i="5"/>
  <c r="AT58" i="5"/>
  <c r="AP58" i="5"/>
  <c r="AL58" i="5"/>
  <c r="AH58" i="5"/>
  <c r="AD58" i="5"/>
  <c r="Z58" i="5"/>
  <c r="V58" i="5"/>
  <c r="R58" i="5"/>
  <c r="N58" i="5"/>
  <c r="J58" i="5"/>
  <c r="F58" i="5"/>
  <c r="CD56" i="5"/>
  <c r="BZ56" i="5"/>
  <c r="BU56" i="5"/>
  <c r="CG56" i="5" s="1"/>
  <c r="BT56" i="5"/>
  <c r="CF56" i="5" s="1"/>
  <c r="BR56" i="5"/>
  <c r="BN56" i="5"/>
  <c r="BJ56" i="5"/>
  <c r="BF56" i="5"/>
  <c r="BB56" i="5"/>
  <c r="AX56" i="5"/>
  <c r="AT56" i="5"/>
  <c r="AP56" i="5"/>
  <c r="AL56" i="5"/>
  <c r="AH56" i="5"/>
  <c r="AD56" i="5"/>
  <c r="Z56" i="5"/>
  <c r="V56" i="5"/>
  <c r="R56" i="5"/>
  <c r="N56" i="5"/>
  <c r="J56" i="5"/>
  <c r="CD55" i="5"/>
  <c r="BZ55" i="5"/>
  <c r="CG55" i="5"/>
  <c r="CF55" i="5"/>
  <c r="BR55" i="5"/>
  <c r="BN55" i="5"/>
  <c r="BJ55" i="5"/>
  <c r="BF55" i="5"/>
  <c r="BB55" i="5"/>
  <c r="AX55" i="5"/>
  <c r="AT55" i="5"/>
  <c r="AP55" i="5"/>
  <c r="AL55" i="5"/>
  <c r="AH55" i="5"/>
  <c r="AD55" i="5"/>
  <c r="Z55" i="5"/>
  <c r="V55" i="5"/>
  <c r="R55" i="5"/>
  <c r="N55" i="5"/>
  <c r="J55" i="5"/>
  <c r="CD54" i="5"/>
  <c r="BZ54" i="5"/>
  <c r="BU54" i="5"/>
  <c r="CG54" i="5" s="1"/>
  <c r="BT54" i="5"/>
  <c r="CF54" i="5" s="1"/>
  <c r="BR54" i="5"/>
  <c r="BN54" i="5"/>
  <c r="BJ54" i="5"/>
  <c r="BF54" i="5"/>
  <c r="BB54" i="5"/>
  <c r="AX54" i="5"/>
  <c r="AT54" i="5"/>
  <c r="AP54" i="5"/>
  <c r="AL54" i="5"/>
  <c r="AH54" i="5"/>
  <c r="AD54" i="5"/>
  <c r="Z54" i="5"/>
  <c r="V54" i="5"/>
  <c r="R54" i="5"/>
  <c r="N54" i="5"/>
  <c r="J54" i="5"/>
  <c r="F54" i="5"/>
  <c r="CD53" i="5"/>
  <c r="BZ53" i="5"/>
  <c r="BU53" i="5"/>
  <c r="BT53" i="5"/>
  <c r="BR53" i="5"/>
  <c r="BN53" i="5"/>
  <c r="BJ53" i="5"/>
  <c r="BF53" i="5"/>
  <c r="BB53" i="5"/>
  <c r="AX53" i="5"/>
  <c r="AT53" i="5"/>
  <c r="AP53" i="5"/>
  <c r="AL53" i="5"/>
  <c r="AH53" i="5"/>
  <c r="AD53" i="5"/>
  <c r="Z53" i="5"/>
  <c r="V53" i="5"/>
  <c r="R53" i="5"/>
  <c r="N53" i="5"/>
  <c r="J53" i="5"/>
  <c r="F53" i="5"/>
  <c r="CD52" i="5"/>
  <c r="BZ52" i="5"/>
  <c r="BU52" i="5"/>
  <c r="CG52" i="5" s="1"/>
  <c r="BT52" i="5"/>
  <c r="CF52" i="5" s="1"/>
  <c r="BR52" i="5"/>
  <c r="BN52" i="5"/>
  <c r="BJ52" i="5"/>
  <c r="BF52" i="5"/>
  <c r="BB52" i="5"/>
  <c r="AX52" i="5"/>
  <c r="AT52" i="5"/>
  <c r="AP52" i="5"/>
  <c r="AL52" i="5"/>
  <c r="AH52" i="5"/>
  <c r="AD52" i="5"/>
  <c r="Z52" i="5"/>
  <c r="V52" i="5"/>
  <c r="R52" i="5"/>
  <c r="N52" i="5"/>
  <c r="J52" i="5"/>
  <c r="F52" i="5"/>
  <c r="CD51" i="5"/>
  <c r="BZ51" i="5"/>
  <c r="BU51" i="5"/>
  <c r="CG51" i="5" s="1"/>
  <c r="BT51" i="5"/>
  <c r="CF51" i="5" s="1"/>
  <c r="BR51" i="5"/>
  <c r="BN51" i="5"/>
  <c r="BJ51" i="5"/>
  <c r="BF51" i="5"/>
  <c r="BB51" i="5"/>
  <c r="AX51" i="5"/>
  <c r="AT51" i="5"/>
  <c r="AP51" i="5"/>
  <c r="AL51" i="5"/>
  <c r="AH51" i="5"/>
  <c r="AD51" i="5"/>
  <c r="Z51" i="5"/>
  <c r="V51" i="5"/>
  <c r="N51" i="5"/>
  <c r="J51" i="5"/>
  <c r="F51" i="5"/>
  <c r="CD50" i="5"/>
  <c r="BZ50" i="5"/>
  <c r="BU50" i="5"/>
  <c r="CG50" i="5" s="1"/>
  <c r="BT50" i="5"/>
  <c r="CF50" i="5" s="1"/>
  <c r="BR50" i="5"/>
  <c r="BN50" i="5"/>
  <c r="BJ50" i="5"/>
  <c r="BF50" i="5"/>
  <c r="BB50" i="5"/>
  <c r="AX50" i="5"/>
  <c r="AT50" i="5"/>
  <c r="AP50" i="5"/>
  <c r="AL50" i="5"/>
  <c r="AH50" i="5"/>
  <c r="AD50" i="5"/>
  <c r="Z50" i="5"/>
  <c r="V50" i="5"/>
  <c r="R50" i="5"/>
  <c r="N50" i="5"/>
  <c r="J50" i="5"/>
  <c r="F50" i="5"/>
  <c r="CD41" i="5"/>
  <c r="BZ41" i="5"/>
  <c r="BU41" i="5"/>
  <c r="CG41" i="5" s="1"/>
  <c r="BT41" i="5"/>
  <c r="CF41" i="5" s="1"/>
  <c r="BR41" i="5"/>
  <c r="BN41" i="5"/>
  <c r="BJ41" i="5"/>
  <c r="BF41" i="5"/>
  <c r="BB41" i="5"/>
  <c r="AX41" i="5"/>
  <c r="AT41" i="5"/>
  <c r="AP41" i="5"/>
  <c r="AL41" i="5"/>
  <c r="AH41" i="5"/>
  <c r="AD41" i="5"/>
  <c r="Z41" i="5"/>
  <c r="V41" i="5"/>
  <c r="R41" i="5"/>
  <c r="N41" i="5"/>
  <c r="J41" i="5"/>
  <c r="F41" i="5"/>
  <c r="CD40" i="5"/>
  <c r="BZ40" i="5"/>
  <c r="BR40" i="5"/>
  <c r="BN40" i="5"/>
  <c r="BJ40" i="5"/>
  <c r="BF40" i="5"/>
  <c r="BB40" i="5"/>
  <c r="AX40" i="5"/>
  <c r="AT40" i="5"/>
  <c r="AP40" i="5"/>
  <c r="AL40" i="5"/>
  <c r="AH40" i="5"/>
  <c r="AD40" i="5"/>
  <c r="Z40" i="5"/>
  <c r="V40" i="5"/>
  <c r="R40" i="5"/>
  <c r="N40" i="5"/>
  <c r="J40" i="5"/>
  <c r="F40" i="5"/>
  <c r="CD39" i="5"/>
  <c r="BZ39" i="5"/>
  <c r="BU39" i="5"/>
  <c r="CG39" i="5" s="1"/>
  <c r="BT39" i="5"/>
  <c r="CF39" i="5" s="1"/>
  <c r="CD37" i="5"/>
  <c r="BZ37" i="5"/>
  <c r="BU37" i="5"/>
  <c r="CG37" i="5" s="1"/>
  <c r="BT37" i="5"/>
  <c r="CF37" i="5" s="1"/>
  <c r="BR37" i="5"/>
  <c r="BN37" i="5"/>
  <c r="BJ37" i="5"/>
  <c r="BF37" i="5"/>
  <c r="BB37" i="5"/>
  <c r="AX37" i="5"/>
  <c r="AT37" i="5"/>
  <c r="AP37" i="5"/>
  <c r="AL37" i="5"/>
  <c r="AH37" i="5"/>
  <c r="AD37" i="5"/>
  <c r="Z37" i="5"/>
  <c r="V37" i="5"/>
  <c r="R37" i="5"/>
  <c r="N37" i="5"/>
  <c r="J37" i="5"/>
  <c r="F37" i="5"/>
  <c r="CD36" i="5"/>
  <c r="BZ36" i="5"/>
  <c r="BU36" i="5"/>
  <c r="CG36" i="5" s="1"/>
  <c r="BT36" i="5"/>
  <c r="CF36" i="5" s="1"/>
  <c r="BR36" i="5"/>
  <c r="BN36" i="5"/>
  <c r="BJ36" i="5"/>
  <c r="BF36" i="5"/>
  <c r="BB36" i="5"/>
  <c r="AX36" i="5"/>
  <c r="AT36" i="5"/>
  <c r="AP36" i="5"/>
  <c r="AL36" i="5"/>
  <c r="AH36" i="5"/>
  <c r="AD36" i="5"/>
  <c r="Z36" i="5"/>
  <c r="V36" i="5"/>
  <c r="R36" i="5"/>
  <c r="N36" i="5"/>
  <c r="J36" i="5"/>
  <c r="F36" i="5"/>
  <c r="CD35" i="5"/>
  <c r="BZ35" i="5"/>
  <c r="BU35" i="5"/>
  <c r="CG35" i="5" s="1"/>
  <c r="BT35" i="5"/>
  <c r="BR35" i="5"/>
  <c r="BN35" i="5"/>
  <c r="BJ35" i="5"/>
  <c r="BF35" i="5"/>
  <c r="BB35" i="5"/>
  <c r="AX35" i="5"/>
  <c r="AT35" i="5"/>
  <c r="AP35" i="5"/>
  <c r="AL35" i="5"/>
  <c r="AH35" i="5"/>
  <c r="AD35" i="5"/>
  <c r="Z35" i="5"/>
  <c r="V35" i="5"/>
  <c r="R35" i="5"/>
  <c r="N35" i="5"/>
  <c r="J35" i="5"/>
  <c r="F35" i="5"/>
  <c r="CD34" i="5"/>
  <c r="BZ34" i="5"/>
  <c r="BU34" i="5"/>
  <c r="BT34" i="5"/>
  <c r="CF34" i="5" s="1"/>
  <c r="BR34" i="5"/>
  <c r="BN34" i="5"/>
  <c r="BJ34" i="5"/>
  <c r="BF34" i="5"/>
  <c r="BB34" i="5"/>
  <c r="AX34" i="5"/>
  <c r="AT34" i="5"/>
  <c r="AP34" i="5"/>
  <c r="AL34" i="5"/>
  <c r="AH34" i="5"/>
  <c r="AD34" i="5"/>
  <c r="Z34" i="5"/>
  <c r="V34" i="5"/>
  <c r="R34" i="5"/>
  <c r="N34" i="5"/>
  <c r="J34" i="5"/>
  <c r="F34" i="5"/>
  <c r="CD32" i="5"/>
  <c r="BZ32" i="5"/>
  <c r="BR32" i="5"/>
  <c r="BN32" i="5"/>
  <c r="BJ32" i="5"/>
  <c r="BF32" i="5"/>
  <c r="BB32" i="5"/>
  <c r="AX32" i="5"/>
  <c r="AT32" i="5"/>
  <c r="AP32" i="5"/>
  <c r="AL32" i="5"/>
  <c r="AH32" i="5"/>
  <c r="AD32" i="5"/>
  <c r="Z32" i="5"/>
  <c r="V32" i="5"/>
  <c r="R32" i="5"/>
  <c r="N32" i="5"/>
  <c r="J32" i="5"/>
  <c r="F32" i="5"/>
  <c r="CD31" i="5"/>
  <c r="BZ31" i="5"/>
  <c r="BU31" i="5"/>
  <c r="BT31" i="5"/>
  <c r="CF31" i="5" s="1"/>
  <c r="BR31" i="5"/>
  <c r="BN31" i="5"/>
  <c r="BJ31" i="5"/>
  <c r="BF31" i="5"/>
  <c r="BB31" i="5"/>
  <c r="AX31" i="5"/>
  <c r="AT31" i="5"/>
  <c r="AP31" i="5"/>
  <c r="AL31" i="5"/>
  <c r="AH31" i="5"/>
  <c r="AD31" i="5"/>
  <c r="Z31" i="5"/>
  <c r="V31" i="5"/>
  <c r="R31" i="5"/>
  <c r="N31" i="5"/>
  <c r="J31" i="5"/>
  <c r="F31" i="5"/>
  <c r="CD30" i="5"/>
  <c r="BZ30" i="5"/>
  <c r="BU30" i="5"/>
  <c r="CG30" i="5" s="1"/>
  <c r="BT30" i="5"/>
  <c r="CF30" i="5" s="1"/>
  <c r="BR30" i="5"/>
  <c r="BN30" i="5"/>
  <c r="BJ30" i="5"/>
  <c r="BF30" i="5"/>
  <c r="BB30" i="5"/>
  <c r="AX30" i="5"/>
  <c r="AT30" i="5"/>
  <c r="AP30" i="5"/>
  <c r="AL30" i="5"/>
  <c r="AH30" i="5"/>
  <c r="AD30" i="5"/>
  <c r="Z30" i="5"/>
  <c r="V30" i="5"/>
  <c r="R30" i="5"/>
  <c r="N30" i="5"/>
  <c r="J30" i="5"/>
  <c r="F30" i="5"/>
  <c r="CD26" i="5"/>
  <c r="BZ26" i="5"/>
  <c r="BU26" i="5"/>
  <c r="CG26" i="5" s="1"/>
  <c r="BT26" i="5"/>
  <c r="CF26" i="5" s="1"/>
  <c r="BR26" i="5"/>
  <c r="BN26" i="5"/>
  <c r="BJ26" i="5"/>
  <c r="BF26" i="5"/>
  <c r="BB26" i="5"/>
  <c r="AX26" i="5"/>
  <c r="AT26" i="5"/>
  <c r="AP26" i="5"/>
  <c r="AL26" i="5"/>
  <c r="AH26" i="5"/>
  <c r="AD26" i="5"/>
  <c r="Z26" i="5"/>
  <c r="V26" i="5"/>
  <c r="R26" i="5"/>
  <c r="N26" i="5"/>
  <c r="J26" i="5"/>
  <c r="F26" i="5"/>
  <c r="CD25" i="5"/>
  <c r="BZ25" i="5"/>
  <c r="BU25" i="5"/>
  <c r="BT25" i="5"/>
  <c r="CF25" i="5" s="1"/>
  <c r="BR25" i="5"/>
  <c r="BN25" i="5"/>
  <c r="BJ25" i="5"/>
  <c r="BF25" i="5"/>
  <c r="BB25" i="5"/>
  <c r="AX25" i="5"/>
  <c r="AT25" i="5"/>
  <c r="AP25" i="5"/>
  <c r="AL25" i="5"/>
  <c r="AH25" i="5"/>
  <c r="AD25" i="5"/>
  <c r="Z25" i="5"/>
  <c r="V25" i="5"/>
  <c r="R25" i="5"/>
  <c r="N25" i="5"/>
  <c r="J25" i="5"/>
  <c r="F25" i="5"/>
  <c r="CD24" i="5"/>
  <c r="BZ24" i="5"/>
  <c r="BU24" i="5"/>
  <c r="CG24" i="5" s="1"/>
  <c r="BT24" i="5"/>
  <c r="CF24" i="5" s="1"/>
  <c r="BR24" i="5"/>
  <c r="BN24" i="5"/>
  <c r="BJ24" i="5"/>
  <c r="BF24" i="5"/>
  <c r="BB24" i="5"/>
  <c r="AX24" i="5"/>
  <c r="AT24" i="5"/>
  <c r="AP24" i="5"/>
  <c r="AL24" i="5"/>
  <c r="AH24" i="5"/>
  <c r="AD24" i="5"/>
  <c r="Z24" i="5"/>
  <c r="V24" i="5"/>
  <c r="R24" i="5"/>
  <c r="N24" i="5"/>
  <c r="J24" i="5"/>
  <c r="F24" i="5"/>
  <c r="CD23" i="5"/>
  <c r="BZ23" i="5"/>
  <c r="BU23" i="5"/>
  <c r="CG23" i="5" s="1"/>
  <c r="BT23" i="5"/>
  <c r="CF23" i="5" s="1"/>
  <c r="BR23" i="5"/>
  <c r="BN23" i="5"/>
  <c r="BJ23" i="5"/>
  <c r="BF23" i="5"/>
  <c r="BB23" i="5"/>
  <c r="AX23" i="5"/>
  <c r="AT23" i="5"/>
  <c r="AP23" i="5"/>
  <c r="AL23" i="5"/>
  <c r="AH23" i="5"/>
  <c r="AD23" i="5"/>
  <c r="Z23" i="5"/>
  <c r="V23" i="5"/>
  <c r="R23" i="5"/>
  <c r="N23" i="5"/>
  <c r="J23" i="5"/>
  <c r="F23" i="5"/>
  <c r="CD22" i="5"/>
  <c r="BZ22" i="5"/>
  <c r="BU22" i="5"/>
  <c r="BT22" i="5"/>
  <c r="CF22" i="5" s="1"/>
  <c r="BR22" i="5"/>
  <c r="BN22" i="5"/>
  <c r="BJ22" i="5"/>
  <c r="BF22" i="5"/>
  <c r="BB22" i="5"/>
  <c r="AX22" i="5"/>
  <c r="AT22" i="5"/>
  <c r="AP22" i="5"/>
  <c r="AL22" i="5"/>
  <c r="AH22" i="5"/>
  <c r="AD22" i="5"/>
  <c r="Z22" i="5"/>
  <c r="V22" i="5"/>
  <c r="R22" i="5"/>
  <c r="N22" i="5"/>
  <c r="J22" i="5"/>
  <c r="F22" i="5"/>
  <c r="CD21" i="5"/>
  <c r="BZ21" i="5"/>
  <c r="BU21" i="5"/>
  <c r="CG21" i="5" s="1"/>
  <c r="BT21" i="5"/>
  <c r="CF21" i="5" s="1"/>
  <c r="BR21" i="5"/>
  <c r="BN21" i="5"/>
  <c r="BJ21" i="5"/>
  <c r="BF21" i="5"/>
  <c r="BB21" i="5"/>
  <c r="AX21" i="5"/>
  <c r="AT21" i="5"/>
  <c r="AP21" i="5"/>
  <c r="AL21" i="5"/>
  <c r="AH21" i="5"/>
  <c r="AD21" i="5"/>
  <c r="Z21" i="5"/>
  <c r="V21" i="5"/>
  <c r="R21" i="5"/>
  <c r="N21" i="5"/>
  <c r="J21" i="5"/>
  <c r="CD20" i="5"/>
  <c r="BZ20" i="5"/>
  <c r="BU20" i="5"/>
  <c r="BT20" i="5"/>
  <c r="CF20" i="5" s="1"/>
  <c r="BR20" i="5"/>
  <c r="BN20" i="5"/>
  <c r="BJ20" i="5"/>
  <c r="BF20" i="5"/>
  <c r="BB20" i="5"/>
  <c r="AX20" i="5"/>
  <c r="AT20" i="5"/>
  <c r="AP20" i="5"/>
  <c r="AL20" i="5"/>
  <c r="AH20" i="5"/>
  <c r="AD20" i="5"/>
  <c r="Z20" i="5"/>
  <c r="V20" i="5"/>
  <c r="R20" i="5"/>
  <c r="N20" i="5"/>
  <c r="J20" i="5"/>
  <c r="F20" i="5"/>
  <c r="CD17" i="5"/>
  <c r="BZ17" i="5"/>
  <c r="BU17" i="5"/>
  <c r="CG17" i="5" s="1"/>
  <c r="BT17" i="5"/>
  <c r="CF17" i="5" s="1"/>
  <c r="BR17" i="5"/>
  <c r="BN17" i="5"/>
  <c r="BJ17" i="5"/>
  <c r="BF17" i="5"/>
  <c r="BB17" i="5"/>
  <c r="AX17" i="5"/>
  <c r="AT17" i="5"/>
  <c r="AP17" i="5"/>
  <c r="AL17" i="5"/>
  <c r="AH17" i="5"/>
  <c r="AD17" i="5"/>
  <c r="Z17" i="5"/>
  <c r="V17" i="5"/>
  <c r="R17" i="5"/>
  <c r="N17" i="5"/>
  <c r="J17" i="5"/>
  <c r="F17" i="5"/>
  <c r="CD16" i="5"/>
  <c r="BZ16" i="5"/>
  <c r="BU16" i="5"/>
  <c r="BT16" i="5"/>
  <c r="CF16" i="5" s="1"/>
  <c r="BR16" i="5"/>
  <c r="BN16" i="5"/>
  <c r="BJ16" i="5"/>
  <c r="BF16" i="5"/>
  <c r="BB16" i="5"/>
  <c r="AX16" i="5"/>
  <c r="AT16" i="5"/>
  <c r="AP16" i="5"/>
  <c r="AL16" i="5"/>
  <c r="AH16" i="5"/>
  <c r="AD16" i="5"/>
  <c r="Z16" i="5"/>
  <c r="V16" i="5"/>
  <c r="R16" i="5"/>
  <c r="N16" i="5"/>
  <c r="J16" i="5"/>
  <c r="F16" i="5"/>
  <c r="CD15" i="5"/>
  <c r="BZ15" i="5"/>
  <c r="BU15" i="5"/>
  <c r="BT15" i="5"/>
  <c r="CF15" i="5" s="1"/>
  <c r="BR15" i="5"/>
  <c r="BN15" i="5"/>
  <c r="BJ15" i="5"/>
  <c r="BF15" i="5"/>
  <c r="BB15" i="5"/>
  <c r="AX15" i="5"/>
  <c r="AT15" i="5"/>
  <c r="AP15" i="5"/>
  <c r="AL15" i="5"/>
  <c r="AH15" i="5"/>
  <c r="AD15" i="5"/>
  <c r="Z15" i="5"/>
  <c r="V15" i="5"/>
  <c r="R15" i="5"/>
  <c r="N15" i="5"/>
  <c r="J15" i="5"/>
  <c r="F15" i="5"/>
  <c r="CD14" i="5"/>
  <c r="BZ14" i="5"/>
  <c r="BU14" i="5"/>
  <c r="CG14" i="5" s="1"/>
  <c r="BT14" i="5"/>
  <c r="CF14" i="5" s="1"/>
  <c r="BR14" i="5"/>
  <c r="BN14" i="5"/>
  <c r="BJ14" i="5"/>
  <c r="BF14" i="5"/>
  <c r="BB14" i="5"/>
  <c r="AX14" i="5"/>
  <c r="AT14" i="5"/>
  <c r="AP14" i="5"/>
  <c r="AL14" i="5"/>
  <c r="AH14" i="5"/>
  <c r="AD14" i="5"/>
  <c r="Z14" i="5"/>
  <c r="V14" i="5"/>
  <c r="R14" i="5"/>
  <c r="N14" i="5"/>
  <c r="J14" i="5"/>
  <c r="F14" i="5"/>
  <c r="CD13" i="5"/>
  <c r="BZ13" i="5"/>
  <c r="BU13" i="5"/>
  <c r="BT13" i="5"/>
  <c r="CF13" i="5" s="1"/>
  <c r="BR13" i="5"/>
  <c r="BN13" i="5"/>
  <c r="BJ13" i="5"/>
  <c r="BF13" i="5"/>
  <c r="BB13" i="5"/>
  <c r="AX13" i="5"/>
  <c r="AT13" i="5"/>
  <c r="AP13" i="5"/>
  <c r="AL13" i="5"/>
  <c r="AH13" i="5"/>
  <c r="AD13" i="5"/>
  <c r="Z13" i="5"/>
  <c r="V13" i="5"/>
  <c r="R13" i="5"/>
  <c r="N13" i="5"/>
  <c r="J13" i="5"/>
  <c r="F13" i="5"/>
  <c r="CD12" i="5"/>
  <c r="BZ12" i="5"/>
  <c r="BU12" i="5"/>
  <c r="CG12" i="5" s="1"/>
  <c r="CF12" i="5"/>
  <c r="BR12" i="5"/>
  <c r="BN12" i="5"/>
  <c r="BJ12" i="5"/>
  <c r="BF12" i="5"/>
  <c r="BB12" i="5"/>
  <c r="AX12" i="5"/>
  <c r="AT12" i="5"/>
  <c r="AP12" i="5"/>
  <c r="AL12" i="5"/>
  <c r="AH12" i="5"/>
  <c r="AD12" i="5"/>
  <c r="Z12" i="5"/>
  <c r="V12" i="5"/>
  <c r="R12" i="5"/>
  <c r="N12" i="5"/>
  <c r="J12" i="5"/>
  <c r="F12" i="5"/>
  <c r="CD11" i="5"/>
  <c r="BZ11" i="5"/>
  <c r="BU11" i="5"/>
  <c r="CF11" i="5"/>
  <c r="BR11" i="5"/>
  <c r="BN11" i="5"/>
  <c r="BJ11" i="5"/>
  <c r="BF11" i="5"/>
  <c r="BB11" i="5"/>
  <c r="AX11" i="5"/>
  <c r="AT11" i="5"/>
  <c r="AP11" i="5"/>
  <c r="AL11" i="5"/>
  <c r="AH11" i="5"/>
  <c r="AD11" i="5"/>
  <c r="Z11" i="5"/>
  <c r="V11" i="5"/>
  <c r="R11" i="5"/>
  <c r="N11" i="5"/>
  <c r="J11" i="5"/>
  <c r="F11" i="5"/>
  <c r="CD10" i="5"/>
  <c r="BZ10" i="5"/>
  <c r="BU10" i="5"/>
  <c r="CG10" i="5" s="1"/>
  <c r="BT10" i="5"/>
  <c r="CF10" i="5" s="1"/>
  <c r="BR10" i="5"/>
  <c r="BN10" i="5"/>
  <c r="BJ10" i="5"/>
  <c r="BF10" i="5"/>
  <c r="BB10" i="5"/>
  <c r="AX10" i="5"/>
  <c r="AT10" i="5"/>
  <c r="AP10" i="5"/>
  <c r="AL10" i="5"/>
  <c r="AH10" i="5"/>
  <c r="AD10" i="5"/>
  <c r="Z10" i="5"/>
  <c r="V10" i="5"/>
  <c r="R10" i="5"/>
  <c r="N10" i="5"/>
  <c r="J10" i="5"/>
  <c r="F10" i="5"/>
  <c r="CD9" i="5"/>
  <c r="BZ9" i="5"/>
  <c r="BU9" i="5"/>
  <c r="BT9" i="5"/>
  <c r="CF9" i="5" s="1"/>
  <c r="BR9" i="5"/>
  <c r="BN9" i="5"/>
  <c r="BJ9" i="5"/>
  <c r="BF9" i="5"/>
  <c r="BB9" i="5"/>
  <c r="AX9" i="5"/>
  <c r="AT9" i="5"/>
  <c r="AP9" i="5"/>
  <c r="AL9" i="5"/>
  <c r="AH9" i="5"/>
  <c r="AD9" i="5"/>
  <c r="Z9" i="5"/>
  <c r="V9" i="5"/>
  <c r="R9" i="5"/>
  <c r="N9" i="5"/>
  <c r="J9" i="5"/>
  <c r="F9" i="5"/>
  <c r="BZ8" i="5"/>
  <c r="BU8" i="5"/>
  <c r="CG8" i="5" s="1"/>
  <c r="BT8" i="5"/>
  <c r="CF8" i="5" s="1"/>
  <c r="BR8" i="5"/>
  <c r="BN8" i="5"/>
  <c r="BJ8" i="5"/>
  <c r="BF8" i="5"/>
  <c r="BB8" i="5"/>
  <c r="AX8" i="5"/>
  <c r="AT8" i="5"/>
  <c r="AP8" i="5"/>
  <c r="AL8" i="5"/>
  <c r="AH8" i="5"/>
  <c r="AD8" i="5"/>
  <c r="Z8" i="5"/>
  <c r="V8" i="5"/>
  <c r="R8" i="5"/>
  <c r="N8" i="5"/>
  <c r="J8" i="5"/>
  <c r="F8" i="5"/>
  <c r="CD7" i="5"/>
  <c r="BZ7" i="5"/>
  <c r="BU7" i="5"/>
  <c r="BT7" i="5"/>
  <c r="CF7" i="5" s="1"/>
  <c r="BR7" i="5"/>
  <c r="BN7" i="5"/>
  <c r="BJ7" i="5"/>
  <c r="BF7" i="5"/>
  <c r="BB7" i="5"/>
  <c r="AX7" i="5"/>
  <c r="AT7" i="5"/>
  <c r="AP7" i="5"/>
  <c r="AL7" i="5"/>
  <c r="AH7" i="5"/>
  <c r="AD7" i="5"/>
  <c r="Z7" i="5"/>
  <c r="V7" i="5"/>
  <c r="R7" i="5"/>
  <c r="N7" i="5"/>
  <c r="J7" i="5"/>
  <c r="F7" i="5"/>
  <c r="E11" i="2"/>
  <c r="E6" i="2"/>
  <c r="CG87" i="5" l="1"/>
  <c r="CH87" i="5" s="1"/>
  <c r="BV87" i="5"/>
  <c r="CG88" i="5"/>
  <c r="CH88" i="5" s="1"/>
  <c r="BV88" i="5"/>
  <c r="CG89" i="5"/>
  <c r="BV89" i="5"/>
  <c r="CH36" i="5"/>
  <c r="CH39" i="5"/>
  <c r="CH41" i="5"/>
  <c r="CH50" i="5"/>
  <c r="CH52" i="5"/>
  <c r="CH54" i="5"/>
  <c r="CH56" i="5"/>
  <c r="CH59" i="5"/>
  <c r="CH61" i="5"/>
  <c r="CH63" i="5"/>
  <c r="CH65" i="5"/>
  <c r="CH67" i="5"/>
  <c r="CH69" i="5"/>
  <c r="CH71" i="5"/>
  <c r="CH73" i="5"/>
  <c r="CH75" i="5"/>
  <c r="CH77" i="5"/>
  <c r="CH79" i="5"/>
  <c r="CH82" i="5"/>
  <c r="CH85" i="5"/>
  <c r="CH89" i="5"/>
  <c r="CG9" i="5"/>
  <c r="CH9" i="5" s="1"/>
  <c r="BV9" i="5"/>
  <c r="CG16" i="5"/>
  <c r="CH16" i="5" s="1"/>
  <c r="BV16" i="5"/>
  <c r="CG20" i="5"/>
  <c r="CH20" i="5" s="1"/>
  <c r="BV20" i="5"/>
  <c r="CG22" i="5"/>
  <c r="CH22" i="5" s="1"/>
  <c r="BV22" i="5"/>
  <c r="CG25" i="5"/>
  <c r="CH25" i="5" s="1"/>
  <c r="BV25" i="5"/>
  <c r="CG27" i="5"/>
  <c r="CG31" i="5"/>
  <c r="CH31" i="5" s="1"/>
  <c r="BV31" i="5"/>
  <c r="CG34" i="5"/>
  <c r="CH34" i="5" s="1"/>
  <c r="BV34" i="5"/>
  <c r="CF35" i="5"/>
  <c r="CH35" i="5" s="1"/>
  <c r="BV35" i="5"/>
  <c r="BV8" i="5"/>
  <c r="BV10" i="5"/>
  <c r="BV12" i="5"/>
  <c r="BV17" i="5"/>
  <c r="BV21" i="5"/>
  <c r="BV26" i="5"/>
  <c r="BV30" i="5"/>
  <c r="BV32" i="5"/>
  <c r="CH37" i="5"/>
  <c r="CH40" i="5"/>
  <c r="CH51" i="5"/>
  <c r="CH53" i="5"/>
  <c r="CH55" i="5"/>
  <c r="CH58" i="5"/>
  <c r="CH60" i="5"/>
  <c r="CH62" i="5"/>
  <c r="CH64" i="5"/>
  <c r="CH66" i="5"/>
  <c r="CH68" i="5"/>
  <c r="CH70" i="5"/>
  <c r="CH72" i="5"/>
  <c r="CH74" i="5"/>
  <c r="CH76" i="5"/>
  <c r="CH78" i="5"/>
  <c r="CH80" i="5"/>
  <c r="CH83" i="5"/>
  <c r="CH84" i="5"/>
  <c r="CH86" i="5"/>
  <c r="CG7" i="5"/>
  <c r="CH7" i="5" s="1"/>
  <c r="BV7" i="5"/>
  <c r="CG11" i="5"/>
  <c r="CH11" i="5" s="1"/>
  <c r="BV11" i="5"/>
  <c r="CG13" i="5"/>
  <c r="CH13" i="5" s="1"/>
  <c r="BV13" i="5"/>
  <c r="CG15" i="5"/>
  <c r="CH15" i="5" s="1"/>
  <c r="BV15" i="5"/>
  <c r="BV14" i="5"/>
  <c r="BV23" i="5"/>
  <c r="BV24" i="5"/>
  <c r="CH8" i="5"/>
  <c r="CH10" i="5"/>
  <c r="CH12" i="5"/>
  <c r="CH14" i="5"/>
  <c r="CH17" i="5"/>
  <c r="CH21" i="5"/>
  <c r="CH23" i="5"/>
  <c r="CH24" i="5"/>
  <c r="CH26" i="5"/>
  <c r="CH30" i="5"/>
  <c r="CH32" i="5"/>
  <c r="BV37" i="5"/>
  <c r="BV40" i="5"/>
  <c r="BV51" i="5"/>
  <c r="BV53" i="5"/>
  <c r="BV55" i="5"/>
  <c r="BV58" i="5"/>
  <c r="BV60" i="5"/>
  <c r="BV62" i="5"/>
  <c r="BV64" i="5"/>
  <c r="BV66" i="5"/>
  <c r="BV68" i="5"/>
  <c r="BV70" i="5"/>
  <c r="BV72" i="5"/>
  <c r="BV74" i="5"/>
  <c r="BV76" i="5"/>
  <c r="BV78" i="5"/>
  <c r="BV80" i="5"/>
  <c r="BV83" i="5"/>
  <c r="BV84" i="5"/>
  <c r="BV86" i="5"/>
  <c r="BV36" i="5"/>
  <c r="BV39" i="5"/>
  <c r="BV41" i="5"/>
  <c r="BV50" i="5"/>
  <c r="BV52" i="5"/>
  <c r="BV54" i="5"/>
  <c r="BV56" i="5"/>
  <c r="BV59" i="5"/>
  <c r="BV61" i="5"/>
  <c r="BV63" i="5"/>
  <c r="BV65" i="5"/>
  <c r="BV67" i="5"/>
  <c r="BV69" i="5"/>
  <c r="BV71" i="5"/>
  <c r="BV73" i="5"/>
  <c r="BV75" i="5"/>
  <c r="BV77" i="5"/>
  <c r="BV79" i="5"/>
  <c r="BV82" i="5"/>
  <c r="BV85" i="5"/>
  <c r="E22" i="2"/>
  <c r="E18" i="2"/>
  <c r="E14" i="2"/>
  <c r="E10" i="2"/>
  <c r="CD6" i="5" l="1"/>
  <c r="BZ6" i="5"/>
  <c r="BR6" i="5"/>
  <c r="BN6" i="5"/>
  <c r="BJ6" i="5"/>
  <c r="BF6" i="5"/>
  <c r="BB6" i="5"/>
  <c r="AX6" i="5"/>
  <c r="AT6" i="5"/>
  <c r="AP6" i="5"/>
  <c r="AL6" i="5"/>
  <c r="AH6" i="5"/>
  <c r="AD6" i="5"/>
  <c r="Z6" i="5"/>
  <c r="V6" i="5"/>
  <c r="R6" i="5"/>
  <c r="N6" i="5"/>
  <c r="J6" i="5"/>
  <c r="F6" i="5"/>
  <c r="K101" i="5" l="1"/>
  <c r="CI90" i="5"/>
  <c r="CE90" i="5"/>
  <c r="CE91" i="5" s="1"/>
  <c r="CA90" i="5"/>
  <c r="CA91" i="5" s="1"/>
  <c r="BW90" i="5"/>
  <c r="BS90" i="5"/>
  <c r="BO90" i="5"/>
  <c r="BK90" i="5"/>
  <c r="BG90" i="5"/>
  <c r="BC90" i="5"/>
  <c r="AY90" i="5"/>
  <c r="AU90" i="5"/>
  <c r="AQ90" i="5"/>
  <c r="AM90" i="5"/>
  <c r="AI90" i="5"/>
  <c r="AE90" i="5"/>
  <c r="AA90" i="5"/>
  <c r="W90" i="5"/>
  <c r="S90" i="5"/>
  <c r="O90" i="5"/>
  <c r="K90" i="5"/>
  <c r="G90" i="5"/>
  <c r="BU6" i="5" l="1"/>
  <c r="BT6" i="5"/>
  <c r="CF6" i="5" s="1"/>
  <c r="CG6" i="5" l="1"/>
  <c r="CH6" i="5" s="1"/>
  <c r="BV6" i="5"/>
  <c r="CI101" i="5"/>
  <c r="CI91" i="5" l="1"/>
  <c r="CI92" i="5" s="1"/>
  <c r="BO91" i="5" l="1"/>
  <c r="AU91" i="5" l="1"/>
  <c r="AU92" i="5" s="1"/>
  <c r="BS91" i="5"/>
  <c r="G91" i="5" l="1"/>
  <c r="G92" i="5" s="1"/>
  <c r="K91" i="5" l="1"/>
  <c r="O91" i="5"/>
  <c r="S91" i="5"/>
  <c r="W91" i="5"/>
  <c r="AA91" i="5"/>
  <c r="AE91" i="5"/>
  <c r="AI91" i="5"/>
  <c r="AM91" i="5"/>
  <c r="AM92" i="5" s="1"/>
  <c r="AQ91" i="5"/>
  <c r="AY91" i="5"/>
  <c r="BC91" i="5"/>
  <c r="BG91" i="5"/>
  <c r="BK91" i="5"/>
  <c r="BS92" i="5"/>
  <c r="BW91" i="5"/>
  <c r="O101" i="5"/>
  <c r="S101" i="5"/>
  <c r="W101" i="5"/>
  <c r="AA101" i="5"/>
  <c r="AE101" i="5"/>
  <c r="AI101" i="5"/>
  <c r="AM101" i="5"/>
  <c r="AQ101" i="5"/>
  <c r="AU101" i="5"/>
  <c r="BC101" i="5"/>
  <c r="BG101" i="5"/>
  <c r="BK101" i="5"/>
  <c r="BO101" i="5"/>
  <c r="BS101" i="5"/>
  <c r="BW101" i="5"/>
  <c r="CA101" i="5"/>
  <c r="CA102" i="5" s="1"/>
  <c r="CA103" i="5" s="1"/>
  <c r="CE101" i="5"/>
  <c r="CE102" i="5" s="1"/>
  <c r="CE103" i="5" s="1"/>
  <c r="CI102" i="5"/>
  <c r="CI103" i="5" s="1"/>
  <c r="BS102" i="5" l="1"/>
  <c r="BS103" i="5" s="1"/>
  <c r="BS104" i="5" s="1"/>
  <c r="BK102" i="5"/>
  <c r="BK103" i="5" s="1"/>
  <c r="BC102" i="5"/>
  <c r="BC103" i="5" s="1"/>
  <c r="AM102" i="5"/>
  <c r="AM103" i="5" s="1"/>
  <c r="AM104" i="5" s="1"/>
  <c r="AE102" i="5"/>
  <c r="AE103" i="5" s="1"/>
  <c r="W102" i="5"/>
  <c r="W103" i="5" s="1"/>
  <c r="O102" i="5"/>
  <c r="O103" i="5" s="1"/>
  <c r="G102" i="5"/>
  <c r="G103" i="5" s="1"/>
  <c r="G104" i="5" s="1"/>
  <c r="BW102" i="5"/>
  <c r="BW103" i="5" s="1"/>
  <c r="BO102" i="5"/>
  <c r="BO103" i="5" s="1"/>
  <c r="BG102" i="5"/>
  <c r="BG103" i="5" s="1"/>
  <c r="AI102" i="5"/>
  <c r="AI103" i="5" s="1"/>
  <c r="AA102" i="5"/>
  <c r="AA103" i="5" s="1"/>
  <c r="S102" i="5"/>
  <c r="S103" i="5" s="1"/>
  <c r="K102" i="5"/>
  <c r="K103" i="5" s="1"/>
  <c r="AU102" i="5"/>
  <c r="AU103" i="5" s="1"/>
  <c r="AU104" i="5" s="1"/>
  <c r="AY102" i="5"/>
  <c r="AY103" i="5" s="1"/>
  <c r="AQ102" i="5"/>
  <c r="AQ103" i="5" s="1"/>
  <c r="K92" i="5"/>
  <c r="BK92" i="5"/>
  <c r="AA92" i="5"/>
  <c r="BW92" i="5"/>
  <c r="CI104" i="5"/>
  <c r="BC92" i="5"/>
  <c r="W92" i="5"/>
  <c r="BO92" i="5"/>
  <c r="S92" i="5"/>
  <c r="AE92" i="5"/>
  <c r="BG92" i="5"/>
  <c r="CE92" i="5"/>
  <c r="AY92" i="5"/>
  <c r="CA92" i="5"/>
  <c r="O92" i="5"/>
  <c r="AQ92" i="5"/>
  <c r="AI92" i="5"/>
  <c r="BW104" i="5" l="1"/>
  <c r="AI104" i="5"/>
  <c r="O104" i="5"/>
  <c r="AY104" i="5"/>
  <c r="BG104" i="5"/>
  <c r="W104" i="5"/>
  <c r="AA104" i="5"/>
  <c r="K104" i="5"/>
  <c r="AQ104" i="5"/>
  <c r="CA104" i="5"/>
  <c r="CE104" i="5"/>
  <c r="AE104" i="5"/>
  <c r="BO104" i="5"/>
  <c r="BC104" i="5"/>
  <c r="BK104" i="5"/>
  <c r="S104" i="5"/>
  <c r="E21" i="2"/>
</calcChain>
</file>

<file path=xl/sharedStrings.xml><?xml version="1.0" encoding="utf-8"?>
<sst xmlns="http://schemas.openxmlformats.org/spreadsheetml/2006/main" count="656" uniqueCount="296">
  <si>
    <t>ลำดับที่</t>
  </si>
  <si>
    <t xml:space="preserve">แบบรายงานผลการดำเนินงานตามตัวชี้วัดในการนิเทศ ติดตาม ประเมินผลการดำเนินงานสาธารณสุข                                    </t>
  </si>
  <si>
    <t>หน่วยงาน</t>
  </si>
  <si>
    <t>รพ.สต.หนองเขียด</t>
  </si>
  <si>
    <t>รพ.สต.ขัวเรียง</t>
  </si>
  <si>
    <t>รพ.สต.บ้านวังยาว</t>
  </si>
  <si>
    <t>รพ.สต.บ้านมาลา</t>
  </si>
  <si>
    <t>รพ.สต.ไชยสอ</t>
  </si>
  <si>
    <t>รพ.สต.โนนอุดม</t>
  </si>
  <si>
    <t>รพ.สต.บ้านหนองไผ่</t>
  </si>
  <si>
    <t>รพ.สต.วังหินลาด</t>
  </si>
  <si>
    <t>รพ.สต.โนนหัน</t>
  </si>
  <si>
    <t>รพ.สต.หนองเสาเล้า</t>
  </si>
  <si>
    <t>รพ.สต.บ้านโคกม่วง</t>
  </si>
  <si>
    <t>รพ.สต.นาเพียง</t>
  </si>
  <si>
    <t>รพ.สต.โนนสะอาด</t>
  </si>
  <si>
    <t>รพ.สต.นาหนองทุ่ม</t>
  </si>
  <si>
    <t>รพ.สต.บ้านโนนสาวเอ้</t>
  </si>
  <si>
    <t>รพ.สต.บ้านหนองผือ</t>
  </si>
  <si>
    <t>รพ.สต.บ้านวังหูกวาง</t>
  </si>
  <si>
    <t>รวมผลงาน  รพ.สต. 17  แห่ง</t>
  </si>
  <si>
    <t>PCU หนองคะเน</t>
  </si>
  <si>
    <t>PCU ชุมแพ</t>
  </si>
  <si>
    <t>รวมทั้ง CUP</t>
  </si>
  <si>
    <t>ลำดับ</t>
  </si>
  <si>
    <t>ตัวชี้วัด</t>
  </si>
  <si>
    <t>เกณฑ์การให้คะแนน</t>
  </si>
  <si>
    <t>เป้าหมาย</t>
  </si>
  <si>
    <t>ผลงาน</t>
  </si>
  <si>
    <t>ร้อยละ/อัตรา</t>
  </si>
  <si>
    <t>คะแนนที่ได้</t>
  </si>
  <si>
    <t>ร้อยละของสถานบริการสาธารณสุขที่พัฒนาอนามัยสิ่งแวดล้อมได้ตามเกณฑ์ (GREEN&amp;CLEAN Hospitals)</t>
  </si>
  <si>
    <t>เต็ม 5 คะแนน</t>
  </si>
  <si>
    <t>คิดเป็นร้อยละ</t>
  </si>
  <si>
    <t>คะแนนสัดส่วนผลงานร้อยละ 80</t>
  </si>
  <si>
    <t>ผลงานเด่น</t>
  </si>
  <si>
    <t>1. เงินบริจาค (3 = &lt;30,000; 4 =30,000-50000; 5 = &gt;50000)</t>
  </si>
  <si>
    <t>2.ตัวแทนรับการประเมิน ลงพื้นที่ = 5, นำเสนอผลงาน = 3</t>
  </si>
  <si>
    <t>5.รางวัลการประกวด (ชนะเลิศ= 5, รองชนะเลิศ = 4, ชมเชย = 3)</t>
  </si>
  <si>
    <t>คะแนนสัดส่วนผลงานเด่นร้อยละ 20</t>
  </si>
  <si>
    <t>รวมคะแนน KPI + ผลงานเด่น</t>
  </si>
  <si>
    <t xml:space="preserve"> </t>
  </si>
  <si>
    <t>1</t>
  </si>
  <si>
    <t>04297 รพ.สต.บ้านมาลา</t>
  </si>
  <si>
    <t>04298 รพ.สต.โนนหัน</t>
  </si>
  <si>
    <t>04299 รพ.สต.นาหนองทุ่ม</t>
  </si>
  <si>
    <t>04300 รพ.สต.โนนอุดม</t>
  </si>
  <si>
    <t>04301 รพ.สต.ขัวเรียง</t>
  </si>
  <si>
    <t>04302 รพ.สต.บ้านหนองไผ่</t>
  </si>
  <si>
    <t>04303 รพ.สต.บ้านวังหูกวาง</t>
  </si>
  <si>
    <t>04304 รพ.สต.ไชยสอ</t>
  </si>
  <si>
    <t>04305 รพ.สต.วังหินลาด</t>
  </si>
  <si>
    <t>04306 รพ.สต.บ้านโนนสาวเอ้</t>
  </si>
  <si>
    <t>04307 รพ.สต.บ้านหนองผือ</t>
  </si>
  <si>
    <t>04308 รพ.สต.นาเพียง</t>
  </si>
  <si>
    <t>04309 รพ.สต.หนองเขียด</t>
  </si>
  <si>
    <t>04310 รพ.สต.หนองเสาเล้า</t>
  </si>
  <si>
    <t>04311 รพ.สต.โนนสะอาด</t>
  </si>
  <si>
    <t>15006 รพ.สต.บ้านโคกม่วง</t>
  </si>
  <si>
    <t>14882 รพ.สต.บ้านวังยาว</t>
  </si>
  <si>
    <t>งานพัสดุ (ความครบถ้วน)</t>
  </si>
  <si>
    <t>งานพัสดุ  (ความถูกต้อง)</t>
  </si>
  <si>
    <t>งานพัสดุ (ความทันเวลา)</t>
  </si>
  <si>
    <t>3.นำเสนอวิชาการ / ตัวแทนจัดนิทรรศการ = 5</t>
  </si>
  <si>
    <t>คะแนน KPI (ร้อยละ 80)</t>
  </si>
  <si>
    <t>คะแนนผลงานเด่น (ร้อยละ 20)</t>
  </si>
  <si>
    <t>คะแนน KPI + ผลงานเด่น (ร้อยละ100)</t>
  </si>
  <si>
    <t>3</t>
  </si>
  <si>
    <t xml:space="preserve">0.00% - 59.99% = 1       60.00% -64.99% = 2 65.00% - 69.99% = 3  70.00% - 74.99%= 4  &gt;=75%  = 5 </t>
  </si>
  <si>
    <t xml:space="preserve">      &lt;60.00 % = 1          60.00- 69.99 = 2           70.00-79.99 % = 3             80.00-89.99 % = 4         90.00-100 % = 5 </t>
  </si>
  <si>
    <t>4.มีงานวิจัย/นวัตกรรม ยังไม่เผยแพร่= 3, เผยแพร่แล้ว = 5</t>
  </si>
  <si>
    <t>6.พื้นที่นำร่องเช่น แพทย์วิถีธรรม, ศูนย์ CBTX, FOOD  BANK (มี=5,ไม่มี=0)</t>
  </si>
  <si>
    <t>รพ.สต.วังหูกวาง</t>
  </si>
  <si>
    <t>สสอ.ชุมแพ</t>
  </si>
  <si>
    <t>คะแนนเต็มผลงานเด่น  30 คะแนน</t>
  </si>
  <si>
    <t xml:space="preserve">ร้อยละของเด็กอายุ 6 เดือน - 5 ปี ได้รับยาน้ำเสริมธาตุเหล็ก ไม่น้อยกว่า
    ร้อยละ 85
</t>
  </si>
  <si>
    <t>OHSP ร้อยละหญิงตั้งครรภ์ได้รับการฝึกแปรงฟันแบบลงมือปฏิบัติ หรือ ได้รับการฝึกแปรงฟันแบบลงมือปฏิบัติ และplaque control เฉพาะเขตรับผิดชอบ</t>
  </si>
  <si>
    <t>OHSP ร้อยละหญิงตั้งครรภ์ได้รับบริการทันตกรรม (คน)</t>
  </si>
  <si>
    <t>OHSP ร้อยละเด็ก 0-2 ปี ได้รับการตรวจสุขภาพช่องปาก เฉพาะเขตรับผิดชอบ (คน)</t>
  </si>
  <si>
    <t>OHSP ร้อยละเด็ก 0-2 ปี ผู้ปกครองได้รับการฝึกแปรงฟันแบบลงมือปฏิบัติ หรือ ได้รับการฝึกแปรงฟันแบบลงมือปฏิบัติ และplaque control นับรวมฝึกผู้ปกครองทำความสะอาดช่องปาก </t>
  </si>
  <si>
    <t>OHSP ร้อยละเด็ก 0-2 ปี เคลือบ/ทา ฟลูออไรด์เฉพาะที่ เฉพาะเขตรับผิดชอบ (คน)</t>
  </si>
  <si>
    <t xml:space="preserve">0-29.99 % = 1              30.00- 39.99 % = 2       40.00-49.99 % = 3       50.00-59.99 % = 4           60.0-100 % = 5 </t>
  </si>
  <si>
    <t> OHSP ร้อยละเด็ก 3-5 ปี ได้รับการตรวจช่องปาก เฉพาะเขตรับผิดชอบ (คน) (ใช้แบบความครอบคลุม)</t>
  </si>
  <si>
    <t>OHSP ร้อยละเด็ก 3-5 ปี เคลือบ/ทา ฟลูออไรด์เฉพาะที่ เฉพาะเขตรับผิดชอบ (คน)</t>
  </si>
  <si>
    <t>OHSP ร้อยละเด็ก 3-5 ปี ได้รับบริการทันตกรรม (คน) (ใช้แบบความครอบคลุม)</t>
  </si>
  <si>
    <t>OHSP ร้อยละเด็ก 6-12 ปี ได้รับการตรวจช่องปาก เฉพาะเขตรับผิดชอบ (คน) (ใช้แบบความครอบคลุม)</t>
  </si>
  <si>
    <t>OHSP ร้อยละเด็ก 6-12 ปี ได้รับบริการทันตกรรม (คน) (ใช้แบบความครอบคลุม)</t>
  </si>
  <si>
    <t>OHSP ร้อยละผู้ป่วยเบาหวานได้ตรวจคัดกรองสุขภาพช่องปาก เฉพาะเขตรับผิดชอบ (คน) (ใช้แบบความครอบคลุม)</t>
  </si>
  <si>
    <t>OHSP ร้อยละผู้สูงอายุ ได้รับการตรวจช่องปาก เฉพาะเขตรับผิดชอบ (คน) (ใช้แบบความครอบคลุม)</t>
  </si>
  <si>
    <t>OHSP ร้อยละผู้มีอายุ 15-59 ปี ได้รับบริการทันตกรรม (คน) (ใช้แบบความครอบคลุม)</t>
  </si>
  <si>
    <t xml:space="preserve">&lt;70.00 % = 1                        70- 79.99 % = 2                   80-89.99 % = 3                   90-94.99 % = 4                      95-100 % = 5 </t>
  </si>
  <si>
    <t>เกณฑ์คงค้าง (ความครบถ้วน)</t>
  </si>
  <si>
    <t>เกณฑ์คงค้าง  (ความถูกต้อง)</t>
  </si>
  <si>
    <t>เกณฑ์คงค้าง(ความทันเวลา)</t>
  </si>
  <si>
    <t xml:space="preserve">&lt;10 % = 1  คะแนน            10- 14.99 % = 2                      15-19.99 % = 3                    20-24.99 % = 4                     &gt;= 25 % = 5 </t>
  </si>
  <si>
    <t>PCC  ชุมแพ</t>
  </si>
  <si>
    <t>PCC  หนองคะเน</t>
  </si>
  <si>
    <t>ร้อยละหญิงวัยเจริญพันธุ์ที่มีโรคทางอายุรกรรม ได้รับการวางแผนการตั้งครรภ์ไม่น้อยกว่าร้อยละ80 (โรคหัวใจ)</t>
  </si>
  <si>
    <t>ร้อยละหญิงวัยเจริญพันธุ์ที่มีโรคทางอายุรกรรม ได้รับการวางแผนการตั้งครรภ์ไม่น้อยกว่าร้อยละ80 (โรคSLE )</t>
  </si>
  <si>
    <t>ร้อยละหญิงวัยเจริญพันธุ์ที่มีโรคทางอายุรกรรม ได้รับการวางแผนการตั้งครรภ์ไม่น้อยกว่าร้อยละ80 ( โรคธาลัสซีเมีย)</t>
  </si>
  <si>
    <t>ร้อยละหญิงวัยเจริญพันธุ์ที่มีโรคทางอายุรกรรม ได้รับการวางแผนการตั้งครรภ์ไม่น้อยกว่าร้อยละ80 (โรคไต)</t>
  </si>
  <si>
    <t xml:space="preserve">เด็กอายุน้อยกว่า 6 ปี ได้รับการชั่งน้ำหนักวัดส่วนสูงไม่น้อยกว่าร้อยละ 85  </t>
  </si>
  <si>
    <t xml:space="preserve">ร้อยละของเด็กอายุ 0 - 5 ปี สูงดีสมส่วน ไม่น้อยกว่าร้อยละ 70 </t>
  </si>
  <si>
    <t xml:space="preserve">ผู้สูงอายุได้รับการประเมินคัดกรอง FallและบันทึกในโปรแกรมAgeing health dataที่ครบถ้วน ถูกต้องและเป็นปัจจุบัน&gt;ร้อยละ 90
</t>
  </si>
  <si>
    <t xml:space="preserve">ผู้สูงอายุได้รับการประเมินคัดกรองสุขภาพ 
ADL และบันทึกในโปรแกรม Ageing health data ที่ครบถ้วน ถูกต้องและเป็นปัจจุบัน &gt;ร้อยละ 90
</t>
  </si>
  <si>
    <t xml:space="preserve">0-29.99 % = 1                    30.00- 39.99 % = 2       40.00-49.99 % = 3       50.00-59.99 % = 4           60.0-100 % = 5 </t>
  </si>
  <si>
    <t xml:space="preserve">0-29.99 % = 1                   30.00- 39.99 % = 2       40.00-49.99 % = 3       50.00-59.99 % = 4           60.0-100 % = 5 </t>
  </si>
  <si>
    <t xml:space="preserve">0-19.99 % = 1                   20.00- 29.99 % = 2       30.00-39.99 % = 3       40.00-49.99 % =4        &gt;=50%  = 5 </t>
  </si>
  <si>
    <t>ร้อยละของผู้ป่วยนอกใน  รพ.สต.ได้รับบริการการแพทย์แผนไทยและการแพทย์ทางเลือกที่ได้มาตรฐาน มากกว่า หรือเท่ากับร้อยละ 30</t>
  </si>
  <si>
    <t>ร้อยละความทันเวลา ของข้อมูล</t>
  </si>
  <si>
    <t>ร้อยละความครบถ้วนสมบูรณ์ ของข้อมูล </t>
  </si>
  <si>
    <t>2</t>
  </si>
  <si>
    <t>4</t>
  </si>
  <si>
    <t>ร้อยละของหญิงตั้งครรภ์ได้รับการฝากครรภ์ครั้งแรกก่อน หรือเท่ากับ 12 สัปดาห์ ≥ ร้อยละ 80</t>
  </si>
  <si>
    <t xml:space="preserve"> ร้อยละของหญิงตั้งครรภ์ได้รับการฝากครรภ์ครบ 5 ครั้ง ตามเกณฑ์ ≥ ร้อยละ 80</t>
  </si>
  <si>
    <t>ร้อยละหญิงตั้งครรภ์มีภาวะโลหิตจาง  ครั้งที่2  ไม่เกินร้อยละ  10</t>
  </si>
  <si>
    <t xml:space="preserve"> ร้อยละของหญิงหลังคลอดได้รับการเยี่ยมหลังคลอด 3 ครั้ง ตามเกณฑ์ ≥ ร้อยละ 75</t>
  </si>
  <si>
    <t>ร้อยละหญิงตั้งครรภ์มีภาวะโลหิตจาง  ครั้งที่ 1  ไม่เกินร้อยละ  16</t>
  </si>
  <si>
    <t>อัตราทารกแรกเกิดน้ำหนักน้อยกว่า 2,500  กรัม ≤ ร้อยละ 7</t>
  </si>
  <si>
    <t xml:space="preserve">ร้อยละของเด็กอายุ 9 18 30 42 60  เดือน พบพัฒนาการสงสัยล่าช้าได้รับการติดตามกระตุ้นพัฒนาการ  ไม่น้อยกว่าร้อยละ 95 </t>
  </si>
  <si>
    <t xml:space="preserve">ร้อยละของเด็กอายุ 9 18 30 42 60  เดือน  พบพัฒนาการสงสัยล่าช้าไม่น้อยกว่าร้อยละ 25
    </t>
  </si>
  <si>
    <t xml:space="preserve"> เด็ก  6-14  ปี  เริ่มอ้วน และอ้วน  ไม่เกิน  ร้อยละ 10</t>
  </si>
  <si>
    <t xml:space="preserve"> เด็ก  6-14  ปี  เตี้ย  ไม่เกิน  ร้อยละ 5</t>
  </si>
  <si>
    <t xml:space="preserve"> เด็ก  6-14  ปี  มีส่วนสูงดีรูปร่างสมส่วน  ไม่น้อยกว่าร้อยละ 75</t>
  </si>
  <si>
    <t>เด็กส่วนสูงเฉลี่ยที่อายุ  12  ปี  (เด็กชาย 154  ซม.)</t>
  </si>
  <si>
    <t>เด็กส่วนสูงเฉลี่ยที่อายุ  12  ปี  (เด็กหญิง 155  ซม.)</t>
  </si>
  <si>
    <t>วัยทำงานอายุ  18-59  ปี  ได้รับการชั่งน้ำหนัก/วัดส่วนสูงมากกว่าหรือเท่ากับร้อยละ  70</t>
  </si>
  <si>
    <t>ประชาชนวัยทำงานอายุ 18-59 ปี มีค่าดัชนีมวลกายปกติ (18.5-22.9 kg/m3)  มากกว่าหรือเท่ากับร้อยละ 54</t>
  </si>
  <si>
    <t xml:space="preserve">&lt; 4 % = 1                      4.00- 5.99 % = 2             6.00- 7.99 % = 3                8.00 -9.99 % = 4                 &gt; = 10 % = 5 </t>
  </si>
  <si>
    <t>&lt;75 % = 1              75.00% - 79.99% = 2 80.00% - 84.99% = 3 85.00% - 89.99% = 4 90.00% - 100% = 5</t>
  </si>
  <si>
    <t>กองทุน  LTC  มีการบริหารจัดการและเบิกจ่ายงบอย่างต่อเนื่อง</t>
  </si>
  <si>
    <t xml:space="preserve">เบิกจ่ายต่อเนื่องทุกปี  =  5         เบิกจ่ายไม่ต่อเนื่อง  =  1      </t>
  </si>
  <si>
    <t xml:space="preserve">      &lt;29.99 % = 1          30.00- 39.99 = 2           40.00-49.99 % = 3             50.00-59.99 % = 4         &gt;=60 % = 5 </t>
  </si>
  <si>
    <t>ร้อยละของกิจการ/กิจกรรม/สถานประกอบการ  ปฏิบัติตามมาตรการ  COVID  Free  Setting  มากกว่าหรือเท่ากับร้อยละ  90</t>
  </si>
  <si>
    <t>ร้อยละของผู้ป่วยโรคเบาหวานที่ควบคุมระดับน้ำตาลได้ดี  มากกว่าหรือเท่ากับ  ร้อยละ  40</t>
  </si>
  <si>
    <t>ร้อยละของผู้ป่วยโรคเบาหวานและความดันโลหิตสูงได้รับการค้นหาและคัดกรองโรคไต  มากกว่าหรือเท่ากับ  ร้อยละ  80</t>
  </si>
  <si>
    <t>1  ดาว  =  1                       2 ดาว    =   2                    3  ดาว  =  3                       4  ดาว   =  4                      5  ดาว   =  5</t>
  </si>
  <si>
    <t xml:space="preserve"> &lt; 15 % = 1              15.00% -19.99% = 2            20.00% - 24.99% = 3  25.00% - 29.99%= 4                 &gt;=30  %  = 5 </t>
  </si>
  <si>
    <t>ร้อยละความครอบคลุมของการได้รับวัคซีนป้องกันโรคติดเชื้อไวรัสโคโรนา  2019  เข็มที่ 2  (รวมทุกกลุ่ม)  มากกว่าหรือเท่ากับร้อยละ  70</t>
  </si>
  <si>
    <t>ร้อยละความครอบคลุมของการได้รับวัคซีนป้องกันโรคติดเชื้อไวรัสโคโรนา  2019  เข็มที่ 1  (รวมทุกกลุ่ม)  มากกว่าหรือเท่ากับร้อยละ  70</t>
  </si>
  <si>
    <t>ทำการประเมินตนเอง  =  5     ยังไม่ทำการประเมินตนเอง  = 0</t>
  </si>
  <si>
    <t>หมู่บ้านในเขตรับผิดชอบผ่านการประเมินตนเองตามเกณฑ์หมู่บ้านสีเขียว ทางเว็บ thaiphc.net   ร้อยละ  100</t>
  </si>
  <si>
    <t xml:space="preserve"> &lt; 70 % = 1              70.00% -79.99% = 2            80.00% - 89.99% = 3  90.00% - 99.99%= 4                 100  %  = 5 </t>
  </si>
  <si>
    <t>การประเมินตำบลสีเขียว/ตำบลจัดการโควิดเข้มแข็ง ทางเว็บ thaiphc.net</t>
  </si>
  <si>
    <t>อสม.ผ่านการอบรมหลักสูตร  อสม.หมอประจำบ้านประจำปีงบประมาณ  2565  (หมู่บ้านละ 1 คน)  ร้อยละ  100</t>
  </si>
  <si>
    <t>&gt;50 % = 1                     50.00% - 59.99% = 2 60.00% - 69.99% = 3 70.00% - 79.99% = 4       &gt;= 80.00 % = 5             ไม่มีผู้ป่วย =5</t>
  </si>
  <si>
    <t>&gt;50 % = 1                      50.00% - 59.99% = 2 60.00% - 69.99% = 3 70.00% - 79.99% = 4       &gt;= 80.00 % = 5             ไม่มีผู้ป่วย =5</t>
  </si>
  <si>
    <t>&gt;50 % = 1                       50.00% - 59.99% = 2 60.00% - 69.99% = 3 70.00% - 79.99% = 4       &gt;= 80.00 % = 5             ไม่มีผู้ป่วย =5</t>
  </si>
  <si>
    <t>&gt;50 % = 1                      50.00% - 59.99% = 2 60.00% - 69.99% = 3 70.00% - 79.99% = 4         &gt;= 80.00 % = 5             ไม่มีผู้ป่วย =5</t>
  </si>
  <si>
    <t xml:space="preserve">&gt;50 % = 1                      50.00% - 59.99% = 2 60.00% - 69.99% = 3 70.00% - 79.99% = 4        &gt;= 80.00 % = 5             </t>
  </si>
  <si>
    <t xml:space="preserve">&lt;50% = 1                          50.00% -59.99% = 2          60.00% - 69.99% = 3  70.00% - 74.99%= 4                 &gt;=75%  = 5 </t>
  </si>
  <si>
    <t xml:space="preserve"> &gt; 10.5 % = 1                   9.6- 10.5 % = 2              8.6-9.5 % = 3                  7.1- 8.5 % = 4                 &lt;=7 %  = 5                          ไม่มีเป้า/ไม่มีผลงาน=1</t>
  </si>
  <si>
    <t xml:space="preserve">0-54.99 % = 1                     55- 59.99 % = 2                 60-64.99 % = 3                   65-69.99 % = 4                  70-100 % = 5 </t>
  </si>
  <si>
    <t xml:space="preserve">   &lt;70.00 % = 1               70- 74.99 % = 2                 75-79.99 % = 3                  80-84.99 % = 4                    85-100 % = 5 </t>
  </si>
  <si>
    <t xml:space="preserve">&lt;70.00 % = 1                    70- 79.99 % = 2                 80-89.99 % = 3                 90-94.99 % = 4                    95-100 % = 5 </t>
  </si>
  <si>
    <t xml:space="preserve">&lt; 25 % = 1                25.00- 39.99 % = 2       40.00- 54.99 % = 3             55 -69.99 % = 4                &gt; = 70 % = 5 </t>
  </si>
  <si>
    <t xml:space="preserve">&lt; 25 % = 1                25.00- 34.99 % = 2       35.00- 44.99 % = 3              45.00 -54.99 % = 4           &gt; = 55 % = 5 </t>
  </si>
  <si>
    <t xml:space="preserve">   &lt;50.00-59.99 % = 1            60.00- 69.99 = 2           70.00-79.99 % = 3             80.00-89.99 % = 4         &gt;=90 % = 5 </t>
  </si>
  <si>
    <t xml:space="preserve">  &lt; 10.00 % = 1               0.00- 19.99 = 2           20.00-29.99 % = 3             30.00-39.99 % = 4         &gt;=40 % = 5 </t>
  </si>
  <si>
    <t xml:space="preserve"> &lt; 45.00 % = 1               45.00- 49.99 = 2           50.00-54.99 % = 3             55.00-59.99 % = 4         &gt;=60 % = 5 </t>
  </si>
  <si>
    <t xml:space="preserve">  &lt; 35.00 % = 1               35.00- 49.99 = 2           50.00-64.99 % = 3             65.00-79.99 % = 4         &gt;=80 % = 5 </t>
  </si>
  <si>
    <t xml:space="preserve"> &lt;60.00 % = 1              60.00- 69.99 = 2           70.00-79.99 % = 3             80.00-89.99 % = 4         90.00-100 % = 5 </t>
  </si>
  <si>
    <t xml:space="preserve">        พื้นฐาน  = 2,                       ดี  = 3,                            ดีมาก  = 5</t>
  </si>
  <si>
    <t>0.00% - 49 % = 2            50 % - 69 % = 3             70 % - 89 % = 4            90 % - 100% =  5</t>
  </si>
  <si>
    <t>0.00% - 49 % = 2            50 % - 69 % = 3             70 % - 89 % = 4           90 % - 100% =  5</t>
  </si>
  <si>
    <t>ร้อยละของผู้ป่วยโรคความดันโลหิตสูงที่ควบคุมความดันโลหิตได้ดีมากกว่าหรือเท่ากับ ร้อยละ 60</t>
  </si>
  <si>
    <t>รพ.สต.ผ่านเกณฑ์ประเมินการพัฒนาคุณภาพชีวิตระดับตำบล  (พชต.)  ตามแนวทาง  UCCARE</t>
  </si>
  <si>
    <t>มีแนวทาง/เริ่มดำเนินการ = 1   มีการขยายการดำเนินการแต่ยังไม่ครอบคลุม  =  2                  มีการดำเนินการเป็นระบบ/ครอบคลุม  = 3                    มีการทบทวน/ประเมินผล/ปรับปรุง/เรียนรู้ = 4                มีการบูรณาการ  = 5</t>
  </si>
  <si>
    <t>ค่าเฉลี่ยของส่วนสูงในเด็กหญิงที่อายุ 5 ปีเต็ม - 5 ปี  11  เดือน  29  วัน  ไม่น้อยกว่า  112  ซม.</t>
  </si>
  <si>
    <t>ค่าเฉลี่ยของส่วนสูงในเด็กชายที่อายุ 5 ปีเต็ม - 5 ปี  11  เดือน  29  วัน  ไม่น้อยกว่า  113 ซม.</t>
  </si>
  <si>
    <t xml:space="preserve">&lt;  112  ซม.  =  1               &gt;=  112  ซม.  =  5       </t>
  </si>
  <si>
    <t xml:space="preserve">&lt;  113  ซม.  =  1               &gt;=  113  ซม.  =  5       </t>
  </si>
  <si>
    <t>ร้อยละของประชากรอายุ  35 ปีขึ้นไปได้รับการคัดกรองเพื่อวินิจฉัยเบาหวาน  อย่างน้อยร้อยละ  90</t>
  </si>
  <si>
    <t xml:space="preserve"> &lt; 60.00 % = 1               60.00- 69.99 = 2           70.00-79.99 % = 3             80.00-89.99 % = 4              &gt;= 90 % = 5 </t>
  </si>
  <si>
    <t>ร้อยละของประชากรอายุ  35 ปีขึ้นไปได้รับการคัดกรองเพื่อวินิจฉัยความดันโลหิตสูง  อย่างน้อยร้อยละ  90</t>
  </si>
  <si>
    <t xml:space="preserve">      &gt; = 20.00 % = 1          15.00- 19.99 = 2           10.00-14.99 % = 3             5.00-9.99 % = 4         &lt; 5.00  % = 5 </t>
  </si>
  <si>
    <t xml:space="preserve">ผู้สูงอายุได้รับการคัดกรองต้อกระจก  และบันทึกในโปรแกรม Vision  2020  Thailand ถูกต้องและเป็นปัจจุบัน &gt;ร้อยละ 80
</t>
  </si>
  <si>
    <t>&lt;50 % = 1              50.00% - 59.99% = 2 60.00% - 69.99% = 3 70.00% - 79.99% = 4 80.00% - 100% = 5</t>
  </si>
  <si>
    <t>ของโรงพยาบาลส่งเสริมสุขภาพตำบล/ PCC ปีงบประมาณ  2565</t>
  </si>
  <si>
    <t>คะแนนผลงาน  รพ.สต./PCC รอบที่ 1/65</t>
  </si>
  <si>
    <t xml:space="preserve">&gt;50 % = 1                       50.00% - 59.99% = 2 60.00% - 69.99% = 3 70.00% - 79.99% = 4            &gt;= 80.00 % = 5             </t>
  </si>
  <si>
    <t>46.00% - 100 % = 1       36.00 % -45.99 % = 2          26.00% - 35.99 % = 3  16.99 % - 25.99 %= 4        0-16 %  = 5                     ไม่มีเป้า/ไม่มีผลงาน  = 1</t>
  </si>
  <si>
    <t>41.00% - 100 % = 1       31.00 % -40.00 % = 2          21.00% - 30.00 % = 3  10.99 % - 20.00 %= 4        0-10 %  = 5                    ไม่มีเป้า/ไม่มีผลงาน = 1</t>
  </si>
  <si>
    <t xml:space="preserve">  &lt;50.00 % = 1                  50- 59.99 % = 2               60-69.99 % = 3               70-84.99 % = 4                   85-100 % = 5 </t>
  </si>
  <si>
    <t>NA</t>
  </si>
  <si>
    <t>ประชาชนวัยทำงานอายุ 18-59 ปี มีดัชนีมวลกายลดลง  มากกว่าหรือเท่ากับร้อยละ 10  (เทียบกับปี 64)</t>
  </si>
  <si>
    <t xml:space="preserve">ร้อยละของเด็กอายุ 9 18 30 42 60  เดือน  ได้รับการประเมินพัฒนาการ ไม่น้อยกว่าร้อยละ  95  (ผลงานตุลาคม 64-กุมภาพันธ์ 65)
    </t>
  </si>
  <si>
    <t>รพ.สต.ผ่านเกณฑ์ฯ  รพ.สต.ติดดาว  ระดับ  5  ดาว</t>
  </si>
  <si>
    <t xml:space="preserve">ร้อยละการเยี่ยมบ้าน  HHC  และการตอบกลับ </t>
  </si>
  <si>
    <t>ร้อยละการเยี่ยมบ้านผู้ป่วย  stroke   จากระบบ  stroke@BI</t>
  </si>
  <si>
    <t xml:space="preserve">ร้อยละการเยี่ยมบ้านผู้ป่วย Palliative  Care  จากระบบ  HDC </t>
  </si>
  <si>
    <t>ร้อยละการใช้ยาปฏิชีวนะในโรคอุจจาระร่วงเฉียบพลันในผู้ป่วยนอก  ระดับ  รพ.สต.ไม่เกินร้อยละ  20</t>
  </si>
  <si>
    <t xml:space="preserve">อัตราความครอบคลุมการให้วัคซีนป้องกันโรคในเด็กอายุครบ 1 ปี  มากกว่าร้อยละ 90 </t>
  </si>
  <si>
    <t xml:space="preserve">อัตราความครอบคลุมการให้วัคซีนป้องกันโรคในเด็กอายุครบ 2 ปี มากกว่าร้อยละ 90 </t>
  </si>
  <si>
    <t xml:space="preserve">อัตราความครอบคลุมการให้วัคซีนป้องกันโรคในเด็กอายุครบ 3 ปี มากกว่าร้อยละ 90 </t>
  </si>
  <si>
    <t xml:space="preserve">อัตราความครอบคลุมการให้วัคซีนป้องกันโรคในเด็กอายุครบ 5 ปี มากกว่าร้อยละ 90  </t>
  </si>
  <si>
    <t>OHSP ร้อยละหญิงตั้งครรภ์ได้รับการตรวจสุขภาพช่องปาก เฉพาะเขตรับผิดชอบ (คน)</t>
  </si>
  <si>
    <t>&gt;13 % = 1                        12.1  - 13.00 = 2             11.1 - 12 = 3                    10.1 - 11 = 4                   &lt;= 10 = 5                     ไม่มีเป้า/ไม่มีผลงาน</t>
  </si>
  <si>
    <t xml:space="preserve">&gt;8 = 1                              7.1  - 8.00 = 2                6.1 - 7 = 3                        5.1 - 6 = 4                       &lt;= 5 = 5             </t>
  </si>
  <si>
    <t xml:space="preserve">&lt;  154  ซม.  =  1               &gt;=  154  ซม.  =  5       </t>
  </si>
  <si>
    <t xml:space="preserve">&lt;  155  ซม.  =  1               &gt;=  155  ซม.  =  5       </t>
  </si>
  <si>
    <t>&gt;=10 %</t>
  </si>
  <si>
    <t>+14.44</t>
  </si>
  <si>
    <t>+10.55</t>
  </si>
  <si>
    <t>+1.14</t>
  </si>
  <si>
    <t>+0.19</t>
  </si>
  <si>
    <t>+27.74</t>
  </si>
  <si>
    <t>+3.33</t>
  </si>
  <si>
    <t>+2.11</t>
  </si>
  <si>
    <t>+0.2</t>
  </si>
  <si>
    <t>+6.41</t>
  </si>
  <si>
    <t>+3.19</t>
  </si>
  <si>
    <t>+13.38</t>
  </si>
  <si>
    <t>+1.61</t>
  </si>
  <si>
    <t>+3.32</t>
  </si>
  <si>
    <t xml:space="preserve">ผู้สูงอายุได้รับการประเมินคัดกรองสุขภาพDementia(สมองเสื่อม)  และบันทึกในโปรแกรมAgeing health dataที่ครบถ้วน ถูกต้องและเป็นปัจจุบัน&gt;ร้อยละ 90
</t>
  </si>
  <si>
    <t xml:space="preserve">ผู้สูงอายุได้รับการประเมินคัดกรองสุขภาพ Depression (ซึมเศร้า)และบันทึกในโปรแกรมAgeing health data ที่ครบถ้วน ถูกต้องและเป็นปัจจุบัน&gt;ร้อยละ 90
</t>
  </si>
  <si>
    <t>ร้อยละของสตรีอายุ  30-60  ปี  ได้รับการคัดกรองมะเร็งปากมดลูก &gt;=ร้อยละ 60 (ผลงานสะสม)</t>
  </si>
  <si>
    <t>ไม่มีผู้ป่วย</t>
  </si>
  <si>
    <t>0.00% - 59.99% = 1       60.00% -64.99% = 2 65.00% - 69.99% = 3  70.00% - 74.99%= 4  &gt;=75%  = 5                            ไม่มีเป้า/ไม่มีผลงาน = 1</t>
  </si>
  <si>
    <t>ผลงานจาก  HDC  26  เมษายน  2565</t>
  </si>
  <si>
    <t>ดีมาก</t>
  </si>
  <si>
    <t>การประเมินความคาดหวังและความพึงพอใจของผู้รับบริการใน  รพ.สต.อย่างน้อยจำนวน  30  ราย</t>
  </si>
  <si>
    <t xml:space="preserve"> 0-14 ราย ราย = 1              15 -19 ราย = 2                  20 - 24 ราย = 3                    25 - 29 ราย= 4                 &gt;= 30 ราย  = 5 </t>
  </si>
  <si>
    <t>ต่อเนื่อง</t>
  </si>
  <si>
    <t>ไม่ต่อเนื่อง</t>
  </si>
  <si>
    <t>1.รองชนะเลิศระดับเขตชมรมผู้สูงอายุดีเด่นด้านการส่งเสริมสุขภาพด้วยการแพทย์แผนไทย</t>
  </si>
  <si>
    <t>2. เงินบริจาค 50,000 บาท</t>
  </si>
  <si>
    <t>90% = 5                            85-89 = 4.5                       &lt;85 = 4</t>
  </si>
  <si>
    <t>1-19 = 1                             20-29 = 2                         30-39= 3                           40-49  = 4                         50 ขึ้นไป  = 5</t>
  </si>
  <si>
    <t>1เงินบริจาค  55,000  บาท</t>
  </si>
  <si>
    <t>2.อสม.ดีเด่นระดับโซน</t>
  </si>
  <si>
    <t>3.นำร่องแพทย์วิถีธรรม,Food  bank,ผลิตไฟฟ้าจากขยะ</t>
  </si>
  <si>
    <t>1เงินบริจาค  122,850  บาท</t>
  </si>
  <si>
    <t>2.เป็นตัวแทนลงพื้นที่รับการประเมินโครงการพัฒนารูปแบบ  DM/HT</t>
  </si>
  <si>
    <t>3.นำร่องแพทย์วิถีธรรม,Food  bank,CBTX</t>
  </si>
  <si>
    <t>4.งานวิจัย ยังไม่เผยแพร่</t>
  </si>
  <si>
    <t>1เงินบริจาค  100,000  บาท</t>
  </si>
  <si>
    <t>2.นำร่องFood  bank,CBTX</t>
  </si>
  <si>
    <t>3.งานวิจัย ยังไม่เผยแพร่</t>
  </si>
  <si>
    <t>1เงินบริจาค  10,000  บาท</t>
  </si>
  <si>
    <t>2.อสม.ดีเด่นระดับจังหวัด</t>
  </si>
  <si>
    <t>1เงินบริจาค  34,500  บาท</t>
  </si>
  <si>
    <t>1เงินบริจาค  50,000  บาท</t>
  </si>
  <si>
    <t>3.นำร่องแพทย์วิถีธรรม</t>
  </si>
  <si>
    <t>1เงินบริจาค  30,000  บาท</t>
  </si>
  <si>
    <t>3.อสม.ดีเด่นระดับอำเภอ</t>
  </si>
  <si>
    <t>2. เงินบริจาค 32,500 บาท</t>
  </si>
  <si>
    <t>1.นำร่องFood  bank</t>
  </si>
  <si>
    <t>1เงินบริจาค  24,100  บาท</t>
  </si>
  <si>
    <t>ตัวแทนรับประเมินระดับ CUP  รอบที่ 1/65 สสจ.ลงพื้นที่</t>
  </si>
  <si>
    <t>แพทย์วิถีธรรม</t>
  </si>
  <si>
    <t>พื้นที่ดูงานทีมกลไก</t>
  </si>
  <si>
    <t>ทูบีนัมเบอร์วันระดับจังหวัด</t>
  </si>
  <si>
    <t>ผลงานปีงบ64</t>
  </si>
  <si>
    <t>ไม่นำมาให้คะแนน</t>
  </si>
  <si>
    <t>อสม.ดีเด่นระดับจังหวัด</t>
  </si>
  <si>
    <t>อสม.ดีเด่นระดับอำเภอ</t>
  </si>
  <si>
    <t>4.พื้นที่ต้นแบบการจัดการโควิด-19 คณะสาธารณสุขศาสตร์  มข</t>
  </si>
  <si>
    <t>ตัวแทนนำเสนอผลงานชมรมผู้สูงอายุด้านการแพทย์แผนไทย</t>
  </si>
  <si>
    <t>พื้นที่ต้นแบบการจัดการโควิด-19 คณะสาธารณสุขศาสตร์  มข</t>
  </si>
  <si>
    <t>สสจ.ลงพื้นที่รับนิเทศระดับ CUP</t>
  </si>
  <si>
    <t>งานวิจัย ยังไม่เผยแพร่</t>
  </si>
  <si>
    <t>นำร่องแพทย์วิถีธรรม,Food  bank,ผลิตไฟฟ้าจากขยะ</t>
  </si>
  <si>
    <t>อสม.ดีเด่นระดับโซน</t>
  </si>
  <si>
    <t>นำร่องFood  bank,CBTX</t>
  </si>
  <si>
    <t>ลงพื้นที่รับการประเมินโครงการพัฒนารูปแบบ  DM/HT</t>
  </si>
  <si>
    <t>นำร่องแพทย์วิถีธรรม,Food  bank,CBTX</t>
  </si>
  <si>
    <t>นวัตกรรมเดิ่นเล่นของหล่า</t>
  </si>
  <si>
    <t>7.นวัตกรรมเดิ่นเล่นของหล่า</t>
  </si>
  <si>
    <t>สสจ.ลงพื้นที่  รพ.สต.บ้านหนองไผ่นิเทศ CUP</t>
  </si>
  <si>
    <t>นวัตกรรมเดิ่นเล่นของหล่า ต.นาหนองทุ่ม</t>
  </si>
  <si>
    <t>.พื้นที่นำร่องเช่น แพทย์วิถีธรรม, ศูนย์ CBTX, FOOD  BANK</t>
  </si>
  <si>
    <t>อำเภอทูบีนัมเบอร์วัน</t>
  </si>
  <si>
    <t>2.งบบริจาค  110000  บาท</t>
  </si>
  <si>
    <t xml:space="preserve">3.ตัวแทนลงพื้นที่รับประเมิน GREEN  CLEAN  </t>
  </si>
  <si>
    <t>4.อสม.ดีเด่นระดับโซน</t>
  </si>
  <si>
    <t>5.ต้นแบบหมู่บ้าน RDU</t>
  </si>
  <si>
    <t>6.ต้นแบบชุมชนรักษ์ไตอร่อยได้ไม่ต้องเค็ม</t>
  </si>
  <si>
    <t>.ตัวแทนลงพื้นที่รับประเมิน GREEN  CLEAN</t>
  </si>
  <si>
    <t>ต้นแบบชุมชนรักษ์ไตอร่อยได้ไม่ต้องเค็ม,ต้นแบบหมู่บ้าน RDU</t>
  </si>
  <si>
    <t>พื้นที่นำร่องเช่น แพทย์วิถีธรรม, ศูนย์ CBTX</t>
  </si>
  <si>
    <t>ประชาชนวัยทำงานอายุ18-59 ปี รพสต.ละ30 คนได้รับการประเมินพฤติกรรมสุขภาพที่พึงประสงค์ในApplication H4U ร้อยละ 50</t>
  </si>
  <si>
    <t>&lt;35 % = 1                         35.00% - 39.99% = 2 40.00% - 44.99% = 3  45.00% - 49.99% = 4   &gt;=50% = 5</t>
  </si>
  <si>
    <t>ผู้สูงอายุกลุ่มติดสังคมได้รับการคัดกรองพฤติกรรมสุขภาพที่พึงประสงค์  มากกว่า  ร้อยละ  20</t>
  </si>
  <si>
    <t>&lt;5 % = 1                            5.00% - 9.99% = 2 10.00% - 14.99% = 3 15.00% - 19.99% = 4   &gt;=20% = 5</t>
  </si>
  <si>
    <t>ผู้สูงอายุมีพฤติกรรมสุขภาพที่พึงประสงค์  มากกว่าหรือเท่ากับร้อยละ  50</t>
  </si>
  <si>
    <t>84 ข้อ X 5 คะแนน</t>
  </si>
  <si>
    <t>ร้อยละความครอบคลุมของการได้รับวัคซีนป้องกันโรคติดเชื้อไวรัสโคโรนา  2019  เข็มที่ 3  (รวมทุกกลุ่ม)  มากกว่าหรือเท่ากับร้อยละ  50</t>
  </si>
  <si>
    <t>ร้อยละความครอบคลุมของการได้รับวัคซีนป้องกันโรคติดเชื้อไวรัสโคโรนา  2019  เข็มที่ 3  (กลุ่ม 608)  มากกว่าหรือเท่ากับร้อยละ  50</t>
  </si>
  <si>
    <t>นำร่องแพทย์วิถีธรรม</t>
  </si>
  <si>
    <t>จัดลำดับผลคะแนน  KPI รอบที่ 1/65</t>
  </si>
  <si>
    <t>วิจัย 1 เรื่อง</t>
  </si>
  <si>
    <t>1. เงินบริจาค 5,000 บาท</t>
  </si>
  <si>
    <t>2.วิจัย 1 เรื่อง เผยแพร่แล้ว</t>
  </si>
  <si>
    <t>วิจัย 1 เรื่อง เผยแพร่แล้ว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</si>
</sst>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rgb="FF000000"/>
      <name val="Tahoma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rgb="FF000000"/>
      <name val="Angsana New"/>
      <family val="1"/>
    </font>
    <font>
      <sz val="14"/>
      <color rgb="FF000000"/>
      <name val="TH SarabunPSK"/>
      <family val="2"/>
    </font>
    <font>
      <sz val="14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b/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1"/>
      <color rgb="FF000000"/>
      <name val="Angsana New"/>
      <family val="1"/>
    </font>
    <font>
      <sz val="11"/>
      <color rgb="FF000000"/>
      <name val="Tahoma"/>
      <family val="2"/>
    </font>
    <font>
      <b/>
      <sz val="18"/>
      <color rgb="FF000000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</font>
    <font>
      <sz val="14"/>
      <color rgb="FF000000"/>
      <name val="Angsana New"/>
      <family val="1"/>
    </font>
    <font>
      <sz val="14"/>
      <name val="Angsana New"/>
      <family val="1"/>
    </font>
    <font>
      <b/>
      <sz val="14"/>
      <color rgb="FF000000"/>
      <name val="Angsana New"/>
      <family val="1"/>
    </font>
    <font>
      <b/>
      <sz val="14"/>
      <name val="Angsana New"/>
      <family val="1"/>
    </font>
    <font>
      <sz val="14"/>
      <color rgb="FFFF0000"/>
      <name val="Angsana New"/>
      <family val="1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color rgb="FF002060"/>
      <name val="TH SarabunPSK"/>
      <family val="2"/>
    </font>
    <font>
      <sz val="11"/>
      <color rgb="FF000000"/>
      <name val="Tahoma"/>
      <family val="2"/>
    </font>
    <font>
      <sz val="16"/>
      <color rgb="FF333333"/>
      <name val="TH SarabunPSK"/>
      <family val="2"/>
    </font>
    <font>
      <b/>
      <sz val="16"/>
      <color rgb="FF444444"/>
      <name val="TH SarabunPSK"/>
      <family val="2"/>
    </font>
    <font>
      <b/>
      <sz val="15"/>
      <color rgb="FF444444"/>
      <name val="TH SarabunPSK"/>
      <family val="2"/>
    </font>
  </fonts>
  <fills count="54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C6D9F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92D050"/>
        <bgColor rgb="FFC6D9F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C6D9F0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rgb="FFC6D9F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rgb="FF92D050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19">
    <xf numFmtId="0" fontId="0" fillId="0" borderId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3" fillId="0" borderId="19" applyNumberFormat="0" applyFill="0" applyAlignment="0" applyProtection="0"/>
    <xf numFmtId="0" fontId="17" fillId="17" borderId="20" applyNumberFormat="0" applyAlignment="0" applyProtection="0"/>
    <xf numFmtId="0" fontId="18" fillId="18" borderId="21" applyNumberFormat="0" applyAlignment="0" applyProtection="0"/>
    <xf numFmtId="0" fontId="19" fillId="18" borderId="20" applyNumberFormat="0" applyAlignment="0" applyProtection="0"/>
    <xf numFmtId="0" fontId="20" fillId="0" borderId="22" applyNumberFormat="0" applyFill="0" applyAlignment="0" applyProtection="0"/>
    <xf numFmtId="0" fontId="21" fillId="19" borderId="23" applyNumberFormat="0" applyAlignment="0" applyProtection="0"/>
    <xf numFmtId="0" fontId="24" fillId="0" borderId="25" applyNumberFormat="0" applyFill="0" applyAlignment="0" applyProtection="0"/>
    <xf numFmtId="0" fontId="3" fillId="0" borderId="12"/>
    <xf numFmtId="0" fontId="10" fillId="0" borderId="12" applyNumberFormat="0" applyFill="0" applyBorder="0" applyAlignment="0" applyProtection="0"/>
    <xf numFmtId="0" fontId="13" fillId="0" borderId="12" applyNumberFormat="0" applyFill="0" applyBorder="0" applyAlignment="0" applyProtection="0"/>
    <xf numFmtId="0" fontId="14" fillId="14" borderId="12" applyNumberFormat="0" applyBorder="0" applyAlignment="0" applyProtection="0"/>
    <xf numFmtId="0" fontId="15" fillId="15" borderId="12" applyNumberFormat="0" applyBorder="0" applyAlignment="0" applyProtection="0"/>
    <xf numFmtId="0" fontId="16" fillId="16" borderId="12" applyNumberFormat="0" applyBorder="0" applyAlignment="0" applyProtection="0"/>
    <xf numFmtId="0" fontId="22" fillId="0" borderId="12" applyNumberFormat="0" applyFill="0" applyBorder="0" applyAlignment="0" applyProtection="0"/>
    <xf numFmtId="0" fontId="3" fillId="20" borderId="24" applyNumberFormat="0" applyFont="0" applyAlignment="0" applyProtection="0"/>
    <xf numFmtId="0" fontId="23" fillId="0" borderId="12" applyNumberFormat="0" applyFill="0" applyBorder="0" applyAlignment="0" applyProtection="0"/>
    <xf numFmtId="0" fontId="25" fillId="21" borderId="12" applyNumberFormat="0" applyBorder="0" applyAlignment="0" applyProtection="0"/>
    <xf numFmtId="0" fontId="3" fillId="22" borderId="12" applyNumberFormat="0" applyBorder="0" applyAlignment="0" applyProtection="0"/>
    <xf numFmtId="0" fontId="3" fillId="23" borderId="12" applyNumberFormat="0" applyBorder="0" applyAlignment="0" applyProtection="0"/>
    <xf numFmtId="0" fontId="25" fillId="24" borderId="12" applyNumberFormat="0" applyBorder="0" applyAlignment="0" applyProtection="0"/>
    <xf numFmtId="0" fontId="25" fillId="25" borderId="12" applyNumberFormat="0" applyBorder="0" applyAlignment="0" applyProtection="0"/>
    <xf numFmtId="0" fontId="3" fillId="26" borderId="12" applyNumberFormat="0" applyBorder="0" applyAlignment="0" applyProtection="0"/>
    <xf numFmtId="0" fontId="3" fillId="27" borderId="12" applyNumberFormat="0" applyBorder="0" applyAlignment="0" applyProtection="0"/>
    <xf numFmtId="0" fontId="25" fillId="28" borderId="12" applyNumberFormat="0" applyBorder="0" applyAlignment="0" applyProtection="0"/>
    <xf numFmtId="0" fontId="25" fillId="29" borderId="12" applyNumberFormat="0" applyBorder="0" applyAlignment="0" applyProtection="0"/>
    <xf numFmtId="0" fontId="3" fillId="30" borderId="12" applyNumberFormat="0" applyBorder="0" applyAlignment="0" applyProtection="0"/>
    <xf numFmtId="0" fontId="3" fillId="31" borderId="12" applyNumberFormat="0" applyBorder="0" applyAlignment="0" applyProtection="0"/>
    <xf numFmtId="0" fontId="25" fillId="32" borderId="12" applyNumberFormat="0" applyBorder="0" applyAlignment="0" applyProtection="0"/>
    <xf numFmtId="0" fontId="25" fillId="33" borderId="12" applyNumberFormat="0" applyBorder="0" applyAlignment="0" applyProtection="0"/>
    <xf numFmtId="0" fontId="3" fillId="34" borderId="12" applyNumberFormat="0" applyBorder="0" applyAlignment="0" applyProtection="0"/>
    <xf numFmtId="0" fontId="3" fillId="35" borderId="12" applyNumberFormat="0" applyBorder="0" applyAlignment="0" applyProtection="0"/>
    <xf numFmtId="0" fontId="25" fillId="36" borderId="12" applyNumberFormat="0" applyBorder="0" applyAlignment="0" applyProtection="0"/>
    <xf numFmtId="0" fontId="25" fillId="37" borderId="12" applyNumberFormat="0" applyBorder="0" applyAlignment="0" applyProtection="0"/>
    <xf numFmtId="0" fontId="3" fillId="38" borderId="12" applyNumberFormat="0" applyBorder="0" applyAlignment="0" applyProtection="0"/>
    <xf numFmtId="0" fontId="3" fillId="39" borderId="12" applyNumberFormat="0" applyBorder="0" applyAlignment="0" applyProtection="0"/>
    <xf numFmtId="0" fontId="25" fillId="40" borderId="12" applyNumberFormat="0" applyBorder="0" applyAlignment="0" applyProtection="0"/>
    <xf numFmtId="0" fontId="25" fillId="41" borderId="12" applyNumberFormat="0" applyBorder="0" applyAlignment="0" applyProtection="0"/>
    <xf numFmtId="0" fontId="3" fillId="42" borderId="12" applyNumberFormat="0" applyBorder="0" applyAlignment="0" applyProtection="0"/>
    <xf numFmtId="0" fontId="3" fillId="43" borderId="12" applyNumberFormat="0" applyBorder="0" applyAlignment="0" applyProtection="0"/>
    <xf numFmtId="0" fontId="25" fillId="44" borderId="12" applyNumberFormat="0" applyBorder="0" applyAlignment="0" applyProtection="0"/>
    <xf numFmtId="0" fontId="27" fillId="0" borderId="12"/>
    <xf numFmtId="0" fontId="2" fillId="23" borderId="12" applyNumberFormat="0" applyBorder="0" applyAlignment="0" applyProtection="0"/>
    <xf numFmtId="0" fontId="2" fillId="20" borderId="24" applyNumberFormat="0" applyFont="0" applyAlignment="0" applyProtection="0"/>
    <xf numFmtId="0" fontId="2" fillId="0" borderId="12"/>
    <xf numFmtId="0" fontId="27" fillId="0" borderId="12"/>
    <xf numFmtId="0" fontId="2" fillId="22" borderId="12" applyNumberFormat="0" applyBorder="0" applyAlignment="0" applyProtection="0"/>
    <xf numFmtId="0" fontId="2" fillId="20" borderId="24" applyNumberFormat="0" applyFont="0" applyAlignment="0" applyProtection="0"/>
    <xf numFmtId="0" fontId="2" fillId="0" borderId="12"/>
    <xf numFmtId="0" fontId="2" fillId="22" borderId="12" applyNumberFormat="0" applyBorder="0" applyAlignment="0" applyProtection="0"/>
    <xf numFmtId="0" fontId="2" fillId="23" borderId="12" applyNumberFormat="0" applyBorder="0" applyAlignment="0" applyProtection="0"/>
    <xf numFmtId="0" fontId="2" fillId="26" borderId="12" applyNumberFormat="0" applyBorder="0" applyAlignment="0" applyProtection="0"/>
    <xf numFmtId="0" fontId="2" fillId="27" borderId="12" applyNumberFormat="0" applyBorder="0" applyAlignment="0" applyProtection="0"/>
    <xf numFmtId="0" fontId="2" fillId="30" borderId="12" applyNumberFormat="0" applyBorder="0" applyAlignment="0" applyProtection="0"/>
    <xf numFmtId="0" fontId="2" fillId="31" borderId="12" applyNumberFormat="0" applyBorder="0" applyAlignment="0" applyProtection="0"/>
    <xf numFmtId="0" fontId="2" fillId="27" borderId="12" applyNumberFormat="0" applyBorder="0" applyAlignment="0" applyProtection="0"/>
    <xf numFmtId="0" fontId="2" fillId="34" borderId="12" applyNumberFormat="0" applyBorder="0" applyAlignment="0" applyProtection="0"/>
    <xf numFmtId="0" fontId="2" fillId="35" borderId="12" applyNumberFormat="0" applyBorder="0" applyAlignment="0" applyProtection="0"/>
    <xf numFmtId="0" fontId="2" fillId="26" borderId="12" applyNumberFormat="0" applyBorder="0" applyAlignment="0" applyProtection="0"/>
    <xf numFmtId="0" fontId="2" fillId="38" borderId="12" applyNumberFormat="0" applyBorder="0" applyAlignment="0" applyProtection="0"/>
    <xf numFmtId="0" fontId="2" fillId="39" borderId="12" applyNumberFormat="0" applyBorder="0" applyAlignment="0" applyProtection="0"/>
    <xf numFmtId="0" fontId="2" fillId="42" borderId="12" applyNumberFormat="0" applyBorder="0" applyAlignment="0" applyProtection="0"/>
    <xf numFmtId="0" fontId="2" fillId="43" borderId="12" applyNumberFormat="0" applyBorder="0" applyAlignment="0" applyProtection="0"/>
    <xf numFmtId="0" fontId="2" fillId="30" borderId="12" applyNumberFormat="0" applyBorder="0" applyAlignment="0" applyProtection="0"/>
    <xf numFmtId="0" fontId="2" fillId="31" borderId="12" applyNumberFormat="0" applyBorder="0" applyAlignment="0" applyProtection="0"/>
    <xf numFmtId="0" fontId="2" fillId="34" borderId="12" applyNumberFormat="0" applyBorder="0" applyAlignment="0" applyProtection="0"/>
    <xf numFmtId="0" fontId="2" fillId="35" borderId="12" applyNumberFormat="0" applyBorder="0" applyAlignment="0" applyProtection="0"/>
    <xf numFmtId="0" fontId="2" fillId="38" borderId="12" applyNumberFormat="0" applyBorder="0" applyAlignment="0" applyProtection="0"/>
    <xf numFmtId="0" fontId="2" fillId="39" borderId="12" applyNumberFormat="0" applyBorder="0" applyAlignment="0" applyProtection="0"/>
    <xf numFmtId="0" fontId="2" fillId="42" borderId="12" applyNumberFormat="0" applyBorder="0" applyAlignment="0" applyProtection="0"/>
    <xf numFmtId="0" fontId="2" fillId="43" borderId="12" applyNumberFormat="0" applyBorder="0" applyAlignment="0" applyProtection="0"/>
    <xf numFmtId="0" fontId="27" fillId="0" borderId="12"/>
    <xf numFmtId="0" fontId="27" fillId="0" borderId="12"/>
    <xf numFmtId="0" fontId="1" fillId="0" borderId="12"/>
    <xf numFmtId="0" fontId="27" fillId="0" borderId="12"/>
    <xf numFmtId="0" fontId="1" fillId="20" borderId="24" applyNumberFormat="0" applyFont="0" applyAlignment="0" applyProtection="0"/>
    <xf numFmtId="0" fontId="1" fillId="22" borderId="12" applyNumberFormat="0" applyBorder="0" applyAlignment="0" applyProtection="0"/>
    <xf numFmtId="0" fontId="1" fillId="23" borderId="12" applyNumberFormat="0" applyBorder="0" applyAlignment="0" applyProtection="0"/>
    <xf numFmtId="0" fontId="1" fillId="26" borderId="12" applyNumberFormat="0" applyBorder="0" applyAlignment="0" applyProtection="0"/>
    <xf numFmtId="0" fontId="1" fillId="27" borderId="12" applyNumberFormat="0" applyBorder="0" applyAlignment="0" applyProtection="0"/>
    <xf numFmtId="0" fontId="1" fillId="30" borderId="12" applyNumberFormat="0" applyBorder="0" applyAlignment="0" applyProtection="0"/>
    <xf numFmtId="0" fontId="1" fillId="31" borderId="12" applyNumberFormat="0" applyBorder="0" applyAlignment="0" applyProtection="0"/>
    <xf numFmtId="0" fontId="1" fillId="34" borderId="12" applyNumberFormat="0" applyBorder="0" applyAlignment="0" applyProtection="0"/>
    <xf numFmtId="0" fontId="1" fillId="35" borderId="12" applyNumberFormat="0" applyBorder="0" applyAlignment="0" applyProtection="0"/>
    <xf numFmtId="0" fontId="1" fillId="38" borderId="12" applyNumberFormat="0" applyBorder="0" applyAlignment="0" applyProtection="0"/>
    <xf numFmtId="0" fontId="1" fillId="39" borderId="12" applyNumberFormat="0" applyBorder="0" applyAlignment="0" applyProtection="0"/>
    <xf numFmtId="0" fontId="1" fillId="42" borderId="12" applyNumberFormat="0" applyBorder="0" applyAlignment="0" applyProtection="0"/>
    <xf numFmtId="0" fontId="1" fillId="43" borderId="12" applyNumberFormat="0" applyBorder="0" applyAlignment="0" applyProtection="0"/>
    <xf numFmtId="0" fontId="1" fillId="23" borderId="12" applyNumberFormat="0" applyBorder="0" applyAlignment="0" applyProtection="0"/>
    <xf numFmtId="0" fontId="1" fillId="20" borderId="24" applyNumberFormat="0" applyFont="0" applyAlignment="0" applyProtection="0"/>
    <xf numFmtId="0" fontId="1" fillId="0" borderId="12"/>
    <xf numFmtId="0" fontId="1" fillId="22" borderId="12" applyNumberFormat="0" applyBorder="0" applyAlignment="0" applyProtection="0"/>
    <xf numFmtId="0" fontId="1" fillId="20" borderId="24" applyNumberFormat="0" applyFont="0" applyAlignment="0" applyProtection="0"/>
    <xf numFmtId="0" fontId="1" fillId="0" borderId="12"/>
    <xf numFmtId="0" fontId="1" fillId="22" borderId="12" applyNumberFormat="0" applyBorder="0" applyAlignment="0" applyProtection="0"/>
    <xf numFmtId="0" fontId="1" fillId="23" borderId="12" applyNumberFormat="0" applyBorder="0" applyAlignment="0" applyProtection="0"/>
    <xf numFmtId="0" fontId="1" fillId="26" borderId="12" applyNumberFormat="0" applyBorder="0" applyAlignment="0" applyProtection="0"/>
    <xf numFmtId="0" fontId="1" fillId="27" borderId="12" applyNumberFormat="0" applyBorder="0" applyAlignment="0" applyProtection="0"/>
    <xf numFmtId="0" fontId="1" fillId="30" borderId="12" applyNumberFormat="0" applyBorder="0" applyAlignment="0" applyProtection="0"/>
    <xf numFmtId="0" fontId="1" fillId="31" borderId="12" applyNumberFormat="0" applyBorder="0" applyAlignment="0" applyProtection="0"/>
    <xf numFmtId="0" fontId="1" fillId="27" borderId="12" applyNumberFormat="0" applyBorder="0" applyAlignment="0" applyProtection="0"/>
    <xf numFmtId="0" fontId="1" fillId="34" borderId="12" applyNumberFormat="0" applyBorder="0" applyAlignment="0" applyProtection="0"/>
    <xf numFmtId="0" fontId="1" fillId="35" borderId="12" applyNumberFormat="0" applyBorder="0" applyAlignment="0" applyProtection="0"/>
    <xf numFmtId="0" fontId="1" fillId="26" borderId="12" applyNumberFormat="0" applyBorder="0" applyAlignment="0" applyProtection="0"/>
    <xf numFmtId="0" fontId="1" fillId="38" borderId="12" applyNumberFormat="0" applyBorder="0" applyAlignment="0" applyProtection="0"/>
    <xf numFmtId="0" fontId="1" fillId="39" borderId="12" applyNumberFormat="0" applyBorder="0" applyAlignment="0" applyProtection="0"/>
    <xf numFmtId="0" fontId="1" fillId="42" borderId="12" applyNumberFormat="0" applyBorder="0" applyAlignment="0" applyProtection="0"/>
    <xf numFmtId="0" fontId="1" fillId="43" borderId="12" applyNumberFormat="0" applyBorder="0" applyAlignment="0" applyProtection="0"/>
    <xf numFmtId="0" fontId="1" fillId="30" borderId="12" applyNumberFormat="0" applyBorder="0" applyAlignment="0" applyProtection="0"/>
    <xf numFmtId="0" fontId="1" fillId="31" borderId="12" applyNumberFormat="0" applyBorder="0" applyAlignment="0" applyProtection="0"/>
    <xf numFmtId="0" fontId="1" fillId="34" borderId="12" applyNumberFormat="0" applyBorder="0" applyAlignment="0" applyProtection="0"/>
    <xf numFmtId="0" fontId="1" fillId="35" borderId="12" applyNumberFormat="0" applyBorder="0" applyAlignment="0" applyProtection="0"/>
    <xf numFmtId="0" fontId="1" fillId="38" borderId="12" applyNumberFormat="0" applyBorder="0" applyAlignment="0" applyProtection="0"/>
    <xf numFmtId="0" fontId="1" fillId="39" borderId="12" applyNumberFormat="0" applyBorder="0" applyAlignment="0" applyProtection="0"/>
    <xf numFmtId="0" fontId="1" fillId="42" borderId="12" applyNumberFormat="0" applyBorder="0" applyAlignment="0" applyProtection="0"/>
    <xf numFmtId="0" fontId="1" fillId="43" borderId="12" applyNumberFormat="0" applyBorder="0" applyAlignment="0" applyProtection="0"/>
    <xf numFmtId="9" fontId="39" fillId="0" borderId="0" applyFont="0" applyFill="0" applyBorder="0" applyAlignment="0" applyProtection="0"/>
  </cellStyleXfs>
  <cellXfs count="221">
    <xf numFmtId="0" fontId="0" fillId="0" borderId="0" xfId="0" applyFont="1" applyAlignment="1"/>
    <xf numFmtId="0" fontId="5" fillId="0" borderId="0" xfId="0" applyFont="1" applyAlignment="1">
      <alignment vertical="top"/>
    </xf>
    <xf numFmtId="0" fontId="5" fillId="4" borderId="12" xfId="0" applyFont="1" applyFill="1" applyBorder="1" applyAlignment="1">
      <alignment vertical="top"/>
    </xf>
    <xf numFmtId="0" fontId="7" fillId="0" borderId="0" xfId="0" applyFont="1" applyAlignment="1">
      <alignment vertical="top"/>
    </xf>
    <xf numFmtId="49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7" fillId="3" borderId="12" xfId="0" applyFont="1" applyFill="1" applyBorder="1" applyAlignment="1">
      <alignment vertical="top"/>
    </xf>
    <xf numFmtId="0" fontId="7" fillId="4" borderId="12" xfId="0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7" fillId="0" borderId="16" xfId="0" applyFont="1" applyBorder="1" applyAlignment="1">
      <alignment vertical="top"/>
    </xf>
    <xf numFmtId="0" fontId="5" fillId="0" borderId="0" xfId="0" applyFont="1" applyAlignment="1"/>
    <xf numFmtId="49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6" fillId="3" borderId="12" xfId="0" applyFont="1" applyFill="1" applyBorder="1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7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2" fontId="7" fillId="0" borderId="12" xfId="0" applyNumberFormat="1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9" fillId="0" borderId="16" xfId="0" applyFont="1" applyBorder="1" applyAlignment="1">
      <alignment vertical="top"/>
    </xf>
    <xf numFmtId="0" fontId="29" fillId="0" borderId="16" xfId="10" applyFont="1" applyBorder="1" applyAlignment="1">
      <alignment vertical="top" wrapText="1"/>
    </xf>
    <xf numFmtId="2" fontId="7" fillId="0" borderId="16" xfId="0" applyNumberFormat="1" applyFont="1" applyBorder="1" applyAlignment="1">
      <alignment horizontal="center" vertical="top"/>
    </xf>
    <xf numFmtId="2" fontId="9" fillId="0" borderId="16" xfId="0" applyNumberFormat="1" applyFont="1" applyBorder="1" applyAlignment="1">
      <alignment horizontal="center" vertical="top"/>
    </xf>
    <xf numFmtId="0" fontId="31" fillId="0" borderId="0" xfId="0" applyFont="1" applyAlignment="1">
      <alignment vertical="top"/>
    </xf>
    <xf numFmtId="49" fontId="31" fillId="0" borderId="0" xfId="0" applyNumberFormat="1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31" fillId="0" borderId="0" xfId="0" applyFont="1" applyAlignment="1">
      <alignment horizontal="left" vertical="top"/>
    </xf>
    <xf numFmtId="0" fontId="32" fillId="3" borderId="12" xfId="0" applyFont="1" applyFill="1" applyBorder="1" applyAlignment="1">
      <alignment vertical="top"/>
    </xf>
    <xf numFmtId="0" fontId="31" fillId="3" borderId="12" xfId="0" applyFont="1" applyFill="1" applyBorder="1" applyAlignment="1">
      <alignment vertical="top"/>
    </xf>
    <xf numFmtId="0" fontId="31" fillId="4" borderId="12" xfId="0" applyFont="1" applyFill="1" applyBorder="1" applyAlignment="1">
      <alignment vertical="top"/>
    </xf>
    <xf numFmtId="0" fontId="31" fillId="0" borderId="0" xfId="0" applyFont="1" applyAlignment="1"/>
    <xf numFmtId="0" fontId="33" fillId="0" borderId="0" xfId="0" applyFont="1" applyAlignment="1">
      <alignment horizontal="center" vertical="top"/>
    </xf>
    <xf numFmtId="0" fontId="33" fillId="0" borderId="0" xfId="0" applyFont="1" applyAlignment="1">
      <alignment vertical="top"/>
    </xf>
    <xf numFmtId="0" fontId="34" fillId="0" borderId="0" xfId="0" applyFont="1" applyAlignment="1">
      <alignment vertical="top"/>
    </xf>
    <xf numFmtId="49" fontId="31" fillId="2" borderId="2" xfId="0" applyNumberFormat="1" applyFont="1" applyFill="1" applyBorder="1" applyAlignment="1">
      <alignment vertical="top"/>
    </xf>
    <xf numFmtId="49" fontId="31" fillId="2" borderId="3" xfId="0" applyNumberFormat="1" applyFont="1" applyFill="1" applyBorder="1" applyAlignment="1">
      <alignment vertical="top"/>
    </xf>
    <xf numFmtId="49" fontId="31" fillId="2" borderId="3" xfId="0" applyNumberFormat="1" applyFont="1" applyFill="1" applyBorder="1" applyAlignment="1">
      <alignment horizontal="left" vertical="top"/>
    </xf>
    <xf numFmtId="49" fontId="31" fillId="13" borderId="6" xfId="0" applyNumberFormat="1" applyFont="1" applyFill="1" applyBorder="1" applyAlignment="1">
      <alignment horizontal="center" vertical="top"/>
    </xf>
    <xf numFmtId="49" fontId="31" fillId="13" borderId="9" xfId="0" applyNumberFormat="1" applyFont="1" applyFill="1" applyBorder="1" applyAlignment="1">
      <alignment horizontal="center" vertical="top"/>
    </xf>
    <xf numFmtId="0" fontId="31" fillId="13" borderId="9" xfId="0" applyFont="1" applyFill="1" applyBorder="1" applyAlignment="1">
      <alignment horizontal="center" vertical="top" wrapText="1"/>
    </xf>
    <xf numFmtId="0" fontId="32" fillId="10" borderId="9" xfId="0" applyFont="1" applyFill="1" applyBorder="1" applyAlignment="1">
      <alignment horizontal="center" vertical="top" wrapText="1"/>
    </xf>
    <xf numFmtId="0" fontId="32" fillId="0" borderId="0" xfId="0" applyFont="1" applyFill="1" applyAlignment="1">
      <alignment vertical="top"/>
    </xf>
    <xf numFmtId="0" fontId="32" fillId="0" borderId="0" xfId="0" applyFont="1" applyFill="1" applyAlignment="1"/>
    <xf numFmtId="0" fontId="35" fillId="0" borderId="0" xfId="0" applyFont="1" applyAlignment="1">
      <alignment vertical="top"/>
    </xf>
    <xf numFmtId="0" fontId="31" fillId="11" borderId="0" xfId="0" applyFont="1" applyFill="1" applyAlignment="1">
      <alignment vertical="top"/>
    </xf>
    <xf numFmtId="0" fontId="31" fillId="11" borderId="0" xfId="0" applyFont="1" applyFill="1" applyAlignment="1"/>
    <xf numFmtId="0" fontId="31" fillId="12" borderId="12" xfId="0" applyFont="1" applyFill="1" applyBorder="1" applyAlignment="1">
      <alignment vertical="top"/>
    </xf>
    <xf numFmtId="0" fontId="31" fillId="9" borderId="0" xfId="0" applyFont="1" applyFill="1" applyAlignment="1"/>
    <xf numFmtId="49" fontId="31" fillId="6" borderId="12" xfId="0" applyNumberFormat="1" applyFont="1" applyFill="1" applyBorder="1" applyAlignment="1">
      <alignment horizontal="center" vertical="top"/>
    </xf>
    <xf numFmtId="0" fontId="31" fillId="6" borderId="12" xfId="0" applyFont="1" applyFill="1" applyBorder="1" applyAlignment="1">
      <alignment horizontal="center" vertical="top"/>
    </xf>
    <xf numFmtId="0" fontId="31" fillId="6" borderId="12" xfId="0" applyFont="1" applyFill="1" applyBorder="1" applyAlignment="1">
      <alignment horizontal="left" vertical="top"/>
    </xf>
    <xf numFmtId="2" fontId="31" fillId="6" borderId="12" xfId="0" applyNumberFormat="1" applyFont="1" applyFill="1" applyBorder="1" applyAlignment="1">
      <alignment horizontal="center" vertical="top"/>
    </xf>
    <xf numFmtId="0" fontId="31" fillId="6" borderId="12" xfId="0" applyFont="1" applyFill="1" applyBorder="1" applyAlignment="1">
      <alignment vertical="top"/>
    </xf>
    <xf numFmtId="2" fontId="31" fillId="6" borderId="12" xfId="0" applyNumberFormat="1" applyFont="1" applyFill="1" applyBorder="1" applyAlignment="1">
      <alignment vertical="top"/>
    </xf>
    <xf numFmtId="0" fontId="32" fillId="6" borderId="0" xfId="0" applyFont="1" applyFill="1" applyAlignment="1">
      <alignment vertical="top"/>
    </xf>
    <xf numFmtId="0" fontId="31" fillId="6" borderId="0" xfId="0" applyFont="1" applyFill="1" applyAlignment="1">
      <alignment vertical="top"/>
    </xf>
    <xf numFmtId="2" fontId="31" fillId="6" borderId="0" xfId="0" applyNumberFormat="1" applyFont="1" applyFill="1" applyAlignment="1">
      <alignment vertical="top"/>
    </xf>
    <xf numFmtId="0" fontId="31" fillId="47" borderId="12" xfId="0" applyFont="1" applyFill="1" applyBorder="1" applyAlignment="1">
      <alignment vertical="top"/>
    </xf>
    <xf numFmtId="0" fontId="31" fillId="7" borderId="0" xfId="0" applyFont="1" applyFill="1" applyAlignment="1">
      <alignment horizontal="center" vertical="top"/>
    </xf>
    <xf numFmtId="0" fontId="32" fillId="0" borderId="0" xfId="0" applyFont="1" applyAlignment="1">
      <alignment vertical="top"/>
    </xf>
    <xf numFmtId="49" fontId="31" fillId="0" borderId="5" xfId="0" applyNumberFormat="1" applyFont="1" applyBorder="1" applyAlignment="1">
      <alignment horizontal="center" vertical="top"/>
    </xf>
    <xf numFmtId="0" fontId="31" fillId="0" borderId="5" xfId="0" applyFont="1" applyBorder="1" applyAlignment="1">
      <alignment horizontal="left" vertical="top"/>
    </xf>
    <xf numFmtId="3" fontId="31" fillId="0" borderId="6" xfId="0" applyNumberFormat="1" applyFont="1" applyBorder="1" applyAlignment="1">
      <alignment horizontal="center" vertical="top"/>
    </xf>
    <xf numFmtId="0" fontId="31" fillId="0" borderId="6" xfId="0" applyFont="1" applyBorder="1" applyAlignment="1">
      <alignment horizontal="center" vertical="top"/>
    </xf>
    <xf numFmtId="3" fontId="31" fillId="0" borderId="6" xfId="0" applyNumberFormat="1" applyFont="1" applyBorder="1" applyAlignment="1">
      <alignment vertical="top"/>
    </xf>
    <xf numFmtId="0" fontId="31" fillId="0" borderId="6" xfId="0" applyFont="1" applyBorder="1" applyAlignment="1">
      <alignment vertical="top"/>
    </xf>
    <xf numFmtId="3" fontId="31" fillId="0" borderId="6" xfId="0" quotePrefix="1" applyNumberFormat="1" applyFont="1" applyBorder="1" applyAlignment="1">
      <alignment vertical="top"/>
    </xf>
    <xf numFmtId="49" fontId="31" fillId="0" borderId="1" xfId="0" applyNumberFormat="1" applyFont="1" applyBorder="1" applyAlignment="1">
      <alignment horizontal="center" vertical="top"/>
    </xf>
    <xf numFmtId="0" fontId="31" fillId="0" borderId="11" xfId="0" applyFont="1" applyBorder="1" applyAlignment="1">
      <alignment horizontal="left" vertical="top"/>
    </xf>
    <xf numFmtId="0" fontId="31" fillId="5" borderId="12" xfId="0" applyFont="1" applyFill="1" applyBorder="1" applyAlignment="1"/>
    <xf numFmtId="0" fontId="32" fillId="0" borderId="12" xfId="0" applyFont="1" applyBorder="1" applyAlignment="1"/>
    <xf numFmtId="0" fontId="32" fillId="11" borderId="6" xfId="0" applyFont="1" applyFill="1" applyBorder="1" applyAlignment="1">
      <alignment vertical="top"/>
    </xf>
    <xf numFmtId="0" fontId="32" fillId="0" borderId="6" xfId="0" applyFont="1" applyBorder="1" applyAlignment="1">
      <alignment vertical="top"/>
    </xf>
    <xf numFmtId="0" fontId="31" fillId="0" borderId="12" xfId="0" applyFont="1" applyBorder="1" applyAlignment="1"/>
    <xf numFmtId="0" fontId="31" fillId="0" borderId="12" xfId="0" applyFont="1" applyBorder="1" applyAlignment="1">
      <alignment horizontal="left" vertical="top"/>
    </xf>
    <xf numFmtId="49" fontId="31" fillId="0" borderId="14" xfId="0" applyNumberFormat="1" applyFont="1" applyBorder="1" applyAlignment="1">
      <alignment horizontal="center" vertical="top"/>
    </xf>
    <xf numFmtId="0" fontId="31" fillId="5" borderId="14" xfId="0" applyFont="1" applyFill="1" applyBorder="1" applyAlignment="1"/>
    <xf numFmtId="0" fontId="31" fillId="0" borderId="6" xfId="0" applyFont="1" applyBorder="1" applyAlignment="1">
      <alignment horizontal="left" vertical="top"/>
    </xf>
    <xf numFmtId="0" fontId="31" fillId="0" borderId="7" xfId="0" applyFont="1" applyBorder="1" applyAlignment="1">
      <alignment vertical="top"/>
    </xf>
    <xf numFmtId="0" fontId="31" fillId="0" borderId="1" xfId="0" applyFont="1" applyBorder="1" applyAlignment="1">
      <alignment horizontal="center" vertical="top"/>
    </xf>
    <xf numFmtId="2" fontId="31" fillId="0" borderId="6" xfId="0" applyNumberFormat="1" applyFont="1" applyBorder="1" applyAlignment="1">
      <alignment horizontal="center" vertical="top"/>
    </xf>
    <xf numFmtId="0" fontId="32" fillId="0" borderId="4" xfId="0" applyFont="1" applyBorder="1" applyAlignment="1">
      <alignment vertical="top"/>
    </xf>
    <xf numFmtId="0" fontId="31" fillId="0" borderId="16" xfId="0" applyFont="1" applyBorder="1" applyAlignment="1">
      <alignment vertical="top"/>
    </xf>
    <xf numFmtId="49" fontId="31" fillId="6" borderId="0" xfId="0" applyNumberFormat="1" applyFont="1" applyFill="1" applyAlignment="1">
      <alignment horizontal="center" vertical="top"/>
    </xf>
    <xf numFmtId="0" fontId="31" fillId="6" borderId="0" xfId="0" applyFont="1" applyFill="1" applyAlignment="1">
      <alignment horizontal="center" vertical="top"/>
    </xf>
    <xf numFmtId="0" fontId="31" fillId="6" borderId="0" xfId="0" applyFont="1" applyFill="1" applyAlignment="1">
      <alignment horizontal="left" vertical="top"/>
    </xf>
    <xf numFmtId="49" fontId="31" fillId="4" borderId="0" xfId="0" applyNumberFormat="1" applyFont="1" applyFill="1" applyAlignment="1">
      <alignment horizontal="center" vertical="top"/>
    </xf>
    <xf numFmtId="0" fontId="31" fillId="4" borderId="0" xfId="0" applyFont="1" applyFill="1" applyAlignment="1">
      <alignment horizontal="center" vertical="top"/>
    </xf>
    <xf numFmtId="0" fontId="31" fillId="4" borderId="0" xfId="0" applyFont="1" applyFill="1" applyAlignment="1">
      <alignment horizontal="left" vertical="top"/>
    </xf>
    <xf numFmtId="2" fontId="31" fillId="4" borderId="0" xfId="0" applyNumberFormat="1" applyFont="1" applyFill="1" applyAlignment="1">
      <alignment horizontal="center" vertical="top"/>
    </xf>
    <xf numFmtId="0" fontId="31" fillId="4" borderId="0" xfId="0" applyFont="1" applyFill="1" applyAlignment="1">
      <alignment vertical="top"/>
    </xf>
    <xf numFmtId="0" fontId="32" fillId="4" borderId="0" xfId="0" applyFont="1" applyFill="1" applyAlignment="1">
      <alignment vertical="top"/>
    </xf>
    <xf numFmtId="0" fontId="31" fillId="7" borderId="12" xfId="0" applyFont="1" applyFill="1" applyBorder="1" applyAlignment="1">
      <alignment horizontal="left" vertical="top"/>
    </xf>
    <xf numFmtId="0" fontId="31" fillId="46" borderId="12" xfId="0" applyFont="1" applyFill="1" applyBorder="1" applyAlignment="1">
      <alignment vertical="top"/>
    </xf>
    <xf numFmtId="49" fontId="31" fillId="0" borderId="0" xfId="0" applyNumberFormat="1" applyFont="1" applyAlignment="1">
      <alignment horizontal="left" vertical="top"/>
    </xf>
    <xf numFmtId="0" fontId="31" fillId="0" borderId="12" xfId="0" applyFont="1" applyBorder="1" applyAlignment="1">
      <alignment horizontal="center" vertical="top"/>
    </xf>
    <xf numFmtId="0" fontId="31" fillId="45" borderId="12" xfId="0" applyFont="1" applyFill="1" applyBorder="1" applyAlignment="1">
      <alignment horizontal="left" vertical="top"/>
    </xf>
    <xf numFmtId="49" fontId="31" fillId="0" borderId="0" xfId="0" applyNumberFormat="1" applyFont="1" applyAlignment="1">
      <alignment horizontal="left" vertical="top" wrapText="1"/>
    </xf>
    <xf numFmtId="0" fontId="7" fillId="13" borderId="9" xfId="0" applyFont="1" applyFill="1" applyBorder="1" applyAlignment="1">
      <alignment horizontal="center" vertical="top" wrapText="1"/>
    </xf>
    <xf numFmtId="49" fontId="31" fillId="13" borderId="12" xfId="0" applyNumberFormat="1" applyFont="1" applyFill="1" applyBorder="1" applyAlignment="1">
      <alignment horizontal="center" vertical="top"/>
    </xf>
    <xf numFmtId="0" fontId="35" fillId="11" borderId="0" xfId="0" applyFont="1" applyFill="1" applyAlignment="1">
      <alignment vertical="top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/>
    </xf>
    <xf numFmtId="0" fontId="32" fillId="2" borderId="8" xfId="0" applyFont="1" applyFill="1" applyBorder="1" applyAlignment="1">
      <alignment horizontal="center" vertical="top"/>
    </xf>
    <xf numFmtId="0" fontId="31" fillId="49" borderId="0" xfId="0" applyFont="1" applyFill="1" applyAlignment="1">
      <alignment vertical="top"/>
    </xf>
    <xf numFmtId="0" fontId="31" fillId="49" borderId="0" xfId="0" applyFont="1" applyFill="1" applyAlignment="1"/>
    <xf numFmtId="0" fontId="31" fillId="50" borderId="16" xfId="0" applyFont="1" applyFill="1" applyBorder="1" applyAlignment="1">
      <alignment horizontal="center" vertical="top"/>
    </xf>
    <xf numFmtId="0" fontId="32" fillId="50" borderId="16" xfId="0" applyFont="1" applyFill="1" applyBorder="1" applyAlignment="1">
      <alignment horizontal="center" vertical="top"/>
    </xf>
    <xf numFmtId="0" fontId="31" fillId="51" borderId="0" xfId="0" applyFont="1" applyFill="1" applyAlignment="1">
      <alignment vertical="top"/>
    </xf>
    <xf numFmtId="0" fontId="31" fillId="51" borderId="0" xfId="0" applyFont="1" applyFill="1" applyAlignment="1"/>
    <xf numFmtId="0" fontId="6" fillId="50" borderId="6" xfId="0" applyFont="1" applyFill="1" applyBorder="1" applyAlignment="1">
      <alignment horizontal="center" vertical="top"/>
    </xf>
    <xf numFmtId="0" fontId="6" fillId="50" borderId="4" xfId="0" applyFont="1" applyFill="1" applyBorder="1" applyAlignment="1">
      <alignment horizontal="left" vertical="top"/>
    </xf>
    <xf numFmtId="0" fontId="6" fillId="50" borderId="10" xfId="0" applyFont="1" applyFill="1" applyBorder="1" applyAlignment="1">
      <alignment vertical="top" wrapText="1"/>
    </xf>
    <xf numFmtId="0" fontId="6" fillId="50" borderId="11" xfId="0" applyFont="1" applyFill="1" applyBorder="1" applyAlignment="1">
      <alignment horizontal="left" vertical="top" wrapText="1"/>
    </xf>
    <xf numFmtId="0" fontId="6" fillId="50" borderId="6" xfId="0" applyFont="1" applyFill="1" applyBorder="1" applyAlignment="1">
      <alignment vertical="top" wrapText="1"/>
    </xf>
    <xf numFmtId="0" fontId="36" fillId="50" borderId="6" xfId="0" applyFont="1" applyFill="1" applyBorder="1" applyAlignment="1">
      <alignment vertical="top" wrapText="1"/>
    </xf>
    <xf numFmtId="0" fontId="6" fillId="51" borderId="16" xfId="0" applyFont="1" applyFill="1" applyBorder="1" applyAlignment="1">
      <alignment horizontal="left" vertical="top" wrapText="1"/>
    </xf>
    <xf numFmtId="0" fontId="36" fillId="50" borderId="11" xfId="0" applyFont="1" applyFill="1" applyBorder="1" applyAlignment="1">
      <alignment horizontal="center" vertical="top" wrapText="1"/>
    </xf>
    <xf numFmtId="0" fontId="36" fillId="50" borderId="10" xfId="0" applyFont="1" applyFill="1" applyBorder="1" applyAlignment="1">
      <alignment vertical="top" wrapText="1"/>
    </xf>
    <xf numFmtId="0" fontId="8" fillId="48" borderId="13" xfId="0" applyFont="1" applyFill="1" applyBorder="1" applyAlignment="1">
      <alignment horizontal="center" vertical="top"/>
    </xf>
    <xf numFmtId="0" fontId="8" fillId="48" borderId="2" xfId="0" applyFont="1" applyFill="1" applyBorder="1" applyAlignment="1">
      <alignment horizontal="left" vertical="top"/>
    </xf>
    <xf numFmtId="0" fontId="37" fillId="48" borderId="10" xfId="0" applyFont="1" applyFill="1" applyBorder="1" applyAlignment="1">
      <alignment horizontal="center" vertical="top"/>
    </xf>
    <xf numFmtId="0" fontId="8" fillId="48" borderId="9" xfId="0" applyFont="1" applyFill="1" applyBorder="1" applyAlignment="1">
      <alignment horizontal="left" vertical="top"/>
    </xf>
    <xf numFmtId="0" fontId="38" fillId="13" borderId="9" xfId="0" applyFont="1" applyFill="1" applyBorder="1" applyAlignment="1">
      <alignment horizontal="center" vertical="top" wrapText="1"/>
    </xf>
    <xf numFmtId="0" fontId="5" fillId="11" borderId="0" xfId="0" applyFont="1" applyFill="1" applyAlignment="1">
      <alignment vertical="top"/>
    </xf>
    <xf numFmtId="0" fontId="5" fillId="11" borderId="0" xfId="0" applyFont="1" applyFill="1" applyAlignment="1"/>
    <xf numFmtId="0" fontId="6" fillId="50" borderId="16" xfId="0" applyFont="1" applyFill="1" applyBorder="1" applyAlignment="1">
      <alignment horizontal="left" vertical="top" wrapText="1"/>
    </xf>
    <xf numFmtId="0" fontId="6" fillId="13" borderId="9" xfId="0" applyFont="1" applyFill="1" applyBorder="1" applyAlignment="1">
      <alignment horizontal="center" vertical="top" wrapText="1"/>
    </xf>
    <xf numFmtId="0" fontId="5" fillId="9" borderId="0" xfId="0" applyFont="1" applyFill="1" applyAlignment="1"/>
    <xf numFmtId="0" fontId="32" fillId="0" borderId="12" xfId="0" applyFont="1" applyBorder="1" applyAlignment="1">
      <alignment vertical="top"/>
    </xf>
    <xf numFmtId="0" fontId="31" fillId="0" borderId="4" xfId="0" applyFont="1" applyBorder="1" applyAlignment="1">
      <alignment vertical="top"/>
    </xf>
    <xf numFmtId="0" fontId="31" fillId="0" borderId="30" xfId="0" applyFont="1" applyBorder="1" applyAlignment="1">
      <alignment vertical="top"/>
    </xf>
    <xf numFmtId="3" fontId="31" fillId="0" borderId="7" xfId="0" applyNumberFormat="1" applyFont="1" applyBorder="1" applyAlignment="1">
      <alignment vertical="top"/>
    </xf>
    <xf numFmtId="0" fontId="31" fillId="0" borderId="10" xfId="0" applyFont="1" applyBorder="1" applyAlignment="1">
      <alignment vertical="top"/>
    </xf>
    <xf numFmtId="0" fontId="31" fillId="5" borderId="16" xfId="0" applyFont="1" applyFill="1" applyBorder="1" applyAlignment="1"/>
    <xf numFmtId="0" fontId="31" fillId="0" borderId="12" xfId="0" applyFont="1" applyBorder="1" applyAlignment="1">
      <alignment vertical="top"/>
    </xf>
    <xf numFmtId="0" fontId="32" fillId="0" borderId="16" xfId="0" applyFont="1" applyBorder="1" applyAlignment="1">
      <alignment vertical="top"/>
    </xf>
    <xf numFmtId="0" fontId="32" fillId="0" borderId="16" xfId="0" applyFont="1" applyBorder="1" applyAlignment="1"/>
    <xf numFmtId="0" fontId="7" fillId="50" borderId="10" xfId="0" applyFont="1" applyFill="1" applyBorder="1" applyAlignment="1">
      <alignment vertical="top" wrapText="1"/>
    </xf>
    <xf numFmtId="0" fontId="7" fillId="50" borderId="11" xfId="0" applyFont="1" applyFill="1" applyBorder="1" applyAlignment="1">
      <alignment horizontal="left" vertical="top" wrapText="1"/>
    </xf>
    <xf numFmtId="2" fontId="7" fillId="10" borderId="16" xfId="0" applyNumberFormat="1" applyFont="1" applyFill="1" applyBorder="1" applyAlignment="1">
      <alignment horizontal="center" vertical="center"/>
    </xf>
    <xf numFmtId="2" fontId="7" fillId="9" borderId="16" xfId="0" applyNumberFormat="1" applyFont="1" applyFill="1" applyBorder="1" applyAlignment="1">
      <alignment horizontal="center" vertical="center"/>
    </xf>
    <xf numFmtId="2" fontId="7" fillId="11" borderId="16" xfId="0" applyNumberFormat="1" applyFont="1" applyFill="1" applyBorder="1" applyAlignment="1">
      <alignment horizontal="center" vertical="center"/>
    </xf>
    <xf numFmtId="0" fontId="7" fillId="48" borderId="16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/>
    </xf>
    <xf numFmtId="0" fontId="7" fillId="8" borderId="16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2" fontId="7" fillId="5" borderId="10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2" fontId="7" fillId="4" borderId="6" xfId="0" applyNumberFormat="1" applyFont="1" applyFill="1" applyBorder="1" applyAlignment="1">
      <alignment horizontal="center" vertical="center"/>
    </xf>
    <xf numFmtId="2" fontId="7" fillId="5" borderId="6" xfId="0" applyNumberFormat="1" applyFont="1" applyFill="1" applyBorder="1" applyAlignment="1">
      <alignment horizontal="center" vertical="center"/>
    </xf>
    <xf numFmtId="2" fontId="7" fillId="48" borderId="31" xfId="118" applyNumberFormat="1" applyFont="1" applyFill="1" applyBorder="1" applyAlignment="1">
      <alignment horizontal="center" vertical="center"/>
    </xf>
    <xf numFmtId="0" fontId="31" fillId="50" borderId="32" xfId="0" applyFont="1" applyFill="1" applyBorder="1" applyAlignment="1">
      <alignment horizontal="center" vertical="top"/>
    </xf>
    <xf numFmtId="0" fontId="40" fillId="52" borderId="16" xfId="0" applyFont="1" applyFill="1" applyBorder="1" applyAlignment="1">
      <alignment horizontal="center" vertical="center"/>
    </xf>
    <xf numFmtId="2" fontId="7" fillId="11" borderId="32" xfId="0" applyNumberFormat="1" applyFont="1" applyFill="1" applyBorder="1" applyAlignment="1">
      <alignment horizontal="center" vertical="center"/>
    </xf>
    <xf numFmtId="2" fontId="7" fillId="11" borderId="12" xfId="0" applyNumberFormat="1" applyFont="1" applyFill="1" applyBorder="1" applyAlignment="1">
      <alignment horizontal="center" vertical="center"/>
    </xf>
    <xf numFmtId="2" fontId="7" fillId="4" borderId="7" xfId="0" applyNumberFormat="1" applyFont="1" applyFill="1" applyBorder="1" applyAlignment="1">
      <alignment horizontal="center" vertical="center"/>
    </xf>
    <xf numFmtId="2" fontId="7" fillId="5" borderId="7" xfId="0" applyNumberFormat="1" applyFont="1" applyFill="1" applyBorder="1" applyAlignment="1">
      <alignment horizontal="center" vertical="center"/>
    </xf>
    <xf numFmtId="0" fontId="31" fillId="6" borderId="34" xfId="0" applyFont="1" applyFill="1" applyBorder="1" applyAlignment="1">
      <alignment vertical="top"/>
    </xf>
    <xf numFmtId="2" fontId="31" fillId="6" borderId="34" xfId="0" applyNumberFormat="1" applyFont="1" applyFill="1" applyBorder="1" applyAlignment="1">
      <alignment vertical="top"/>
    </xf>
    <xf numFmtId="0" fontId="7" fillId="11" borderId="12" xfId="0" applyFont="1" applyFill="1" applyBorder="1" applyAlignment="1">
      <alignment horizontal="center" vertical="center" wrapText="1"/>
    </xf>
    <xf numFmtId="0" fontId="29" fillId="11" borderId="16" xfId="0" applyFont="1" applyFill="1" applyBorder="1" applyAlignment="1">
      <alignment horizontal="center" vertical="center"/>
    </xf>
    <xf numFmtId="0" fontId="31" fillId="13" borderId="35" xfId="0" applyFont="1" applyFill="1" applyBorder="1" applyAlignment="1">
      <alignment horizontal="center" vertical="top" wrapText="1"/>
    </xf>
    <xf numFmtId="0" fontId="6" fillId="50" borderId="12" xfId="0" applyFont="1" applyFill="1" applyBorder="1" applyAlignment="1">
      <alignment horizontal="left" vertical="top" wrapText="1"/>
    </xf>
    <xf numFmtId="0" fontId="31" fillId="0" borderId="12" xfId="0" applyFont="1" applyFill="1" applyBorder="1" applyAlignment="1">
      <alignment horizontal="left" vertical="top"/>
    </xf>
    <xf numFmtId="0" fontId="4" fillId="0" borderId="16" xfId="0" applyFont="1" applyBorder="1" applyAlignment="1">
      <alignment vertical="top"/>
    </xf>
    <xf numFmtId="0" fontId="4" fillId="0" borderId="16" xfId="0" applyFont="1" applyBorder="1" applyAlignment="1">
      <alignment horizontal="center" vertical="top"/>
    </xf>
    <xf numFmtId="0" fontId="36" fillId="50" borderId="7" xfId="0" applyFont="1" applyFill="1" applyBorder="1" applyAlignment="1">
      <alignment horizontal="left" vertical="top" wrapText="1"/>
    </xf>
    <xf numFmtId="0" fontId="36" fillId="50" borderId="16" xfId="0" applyFont="1" applyFill="1" applyBorder="1" applyAlignment="1">
      <alignment horizontal="left" vertical="top" wrapText="1"/>
    </xf>
    <xf numFmtId="0" fontId="36" fillId="50" borderId="8" xfId="0" applyFont="1" applyFill="1" applyBorder="1" applyAlignment="1">
      <alignment horizontal="left" vertical="top" wrapText="1"/>
    </xf>
    <xf numFmtId="0" fontId="6" fillId="51" borderId="6" xfId="0" applyFont="1" applyFill="1" applyBorder="1" applyAlignment="1">
      <alignment vertical="top" wrapText="1"/>
    </xf>
    <xf numFmtId="0" fontId="6" fillId="50" borderId="7" xfId="0" applyFont="1" applyFill="1" applyBorder="1" applyAlignment="1">
      <alignment vertical="top" wrapText="1"/>
    </xf>
    <xf numFmtId="0" fontId="6" fillId="50" borderId="16" xfId="0" applyFont="1" applyFill="1" applyBorder="1" applyAlignment="1">
      <alignment vertical="top" wrapText="1"/>
    </xf>
    <xf numFmtId="0" fontId="6" fillId="50" borderId="32" xfId="0" applyFont="1" applyFill="1" applyBorder="1" applyAlignment="1">
      <alignment vertical="top" wrapText="1"/>
    </xf>
    <xf numFmtId="0" fontId="6" fillId="51" borderId="16" xfId="0" applyFont="1" applyFill="1" applyBorder="1" applyAlignment="1">
      <alignment horizontal="justify" vertical="center"/>
    </xf>
    <xf numFmtId="0" fontId="41" fillId="51" borderId="33" xfId="0" applyFont="1" applyFill="1" applyBorder="1" applyAlignment="1">
      <alignment wrapText="1"/>
    </xf>
    <xf numFmtId="0" fontId="42" fillId="51" borderId="16" xfId="0" applyFont="1" applyFill="1" applyBorder="1" applyAlignment="1">
      <alignment wrapText="1"/>
    </xf>
    <xf numFmtId="0" fontId="36" fillId="50" borderId="33" xfId="0" applyFont="1" applyFill="1" applyBorder="1" applyAlignment="1">
      <alignment horizontal="left" vertical="top" wrapText="1"/>
    </xf>
    <xf numFmtId="2" fontId="7" fillId="8" borderId="31" xfId="118" applyNumberFormat="1" applyFont="1" applyFill="1" applyBorder="1" applyAlignment="1">
      <alignment horizontal="center" vertical="center"/>
    </xf>
    <xf numFmtId="2" fontId="7" fillId="13" borderId="31" xfId="118" applyNumberFormat="1" applyFont="1" applyFill="1" applyBorder="1" applyAlignment="1">
      <alignment horizontal="center" vertical="center"/>
    </xf>
    <xf numFmtId="2" fontId="8" fillId="8" borderId="31" xfId="118" applyNumberFormat="1" applyFont="1" applyFill="1" applyBorder="1" applyAlignment="1">
      <alignment horizontal="center" vertical="center"/>
    </xf>
    <xf numFmtId="0" fontId="29" fillId="10" borderId="16" xfId="0" applyFont="1" applyFill="1" applyBorder="1" applyAlignment="1">
      <alignment horizontal="center" vertical="center"/>
    </xf>
    <xf numFmtId="0" fontId="29" fillId="9" borderId="16" xfId="0" applyFont="1" applyFill="1" applyBorder="1" applyAlignment="1">
      <alignment horizontal="center" vertical="center"/>
    </xf>
    <xf numFmtId="0" fontId="40" fillId="52" borderId="16" xfId="0" quotePrefix="1" applyFont="1" applyFill="1" applyBorder="1" applyAlignment="1">
      <alignment horizontal="center" vertical="center"/>
    </xf>
    <xf numFmtId="0" fontId="7" fillId="48" borderId="16" xfId="0" quotePrefix="1" applyFont="1" applyFill="1" applyBorder="1" applyAlignment="1">
      <alignment horizontal="center" vertical="center"/>
    </xf>
    <xf numFmtId="0" fontId="7" fillId="10" borderId="16" xfId="0" quotePrefix="1" applyFont="1" applyFill="1" applyBorder="1" applyAlignment="1">
      <alignment horizontal="center" vertical="center" wrapText="1"/>
    </xf>
    <xf numFmtId="0" fontId="7" fillId="8" borderId="16" xfId="0" quotePrefix="1" applyFont="1" applyFill="1" applyBorder="1" applyAlignment="1">
      <alignment horizontal="center" vertical="center"/>
    </xf>
    <xf numFmtId="0" fontId="7" fillId="11" borderId="16" xfId="0" quotePrefix="1" applyFont="1" applyFill="1" applyBorder="1" applyAlignment="1">
      <alignment horizontal="center" vertical="center" wrapText="1"/>
    </xf>
    <xf numFmtId="0" fontId="40" fillId="9" borderId="16" xfId="0" applyFont="1" applyFill="1" applyBorder="1" applyAlignment="1">
      <alignment horizontal="center" vertical="center"/>
    </xf>
    <xf numFmtId="0" fontId="40" fillId="10" borderId="16" xfId="0" applyFont="1" applyFill="1" applyBorder="1" applyAlignment="1">
      <alignment horizontal="center" vertical="center"/>
    </xf>
    <xf numFmtId="0" fontId="40" fillId="11" borderId="16" xfId="0" applyFont="1" applyFill="1" applyBorder="1" applyAlignment="1">
      <alignment horizontal="center" vertical="center"/>
    </xf>
    <xf numFmtId="49" fontId="31" fillId="11" borderId="0" xfId="0" applyNumberFormat="1" applyFont="1" applyFill="1" applyAlignment="1">
      <alignment horizontal="left" vertical="top"/>
    </xf>
    <xf numFmtId="49" fontId="31" fillId="11" borderId="0" xfId="0" applyNumberFormat="1" applyFont="1" applyFill="1" applyAlignment="1">
      <alignment horizontal="center" vertical="top"/>
    </xf>
    <xf numFmtId="0" fontId="31" fillId="11" borderId="0" xfId="0" applyFont="1" applyFill="1" applyAlignment="1">
      <alignment horizontal="left" vertical="top"/>
    </xf>
    <xf numFmtId="0" fontId="31" fillId="11" borderId="0" xfId="0" applyFont="1" applyFill="1" applyAlignment="1">
      <alignment horizontal="center" vertical="top"/>
    </xf>
    <xf numFmtId="0" fontId="32" fillId="11" borderId="0" xfId="0" applyFont="1" applyFill="1" applyAlignment="1">
      <alignment vertical="top"/>
    </xf>
    <xf numFmtId="0" fontId="31" fillId="53" borderId="12" xfId="0" applyFont="1" applyFill="1" applyBorder="1" applyAlignment="1">
      <alignment vertical="top"/>
    </xf>
    <xf numFmtId="3" fontId="31" fillId="0" borderId="30" xfId="0" applyNumberFormat="1" applyFont="1" applyBorder="1" applyAlignment="1">
      <alignment vertical="top"/>
    </xf>
    <xf numFmtId="0" fontId="31" fillId="45" borderId="16" xfId="0" applyFont="1" applyFill="1" applyBorder="1" applyAlignment="1">
      <alignment horizontal="left" vertical="top"/>
    </xf>
    <xf numFmtId="0" fontId="31" fillId="0" borderId="16" xfId="0" applyFont="1" applyFill="1" applyBorder="1" applyAlignment="1">
      <alignment horizontal="left" vertical="top"/>
    </xf>
    <xf numFmtId="49" fontId="31" fillId="0" borderId="12" xfId="0" applyNumberFormat="1" applyFont="1" applyBorder="1" applyAlignment="1">
      <alignment horizontal="center" vertical="top"/>
    </xf>
    <xf numFmtId="0" fontId="6" fillId="50" borderId="36" xfId="0" applyFont="1" applyFill="1" applyBorder="1" applyAlignment="1">
      <alignment horizontal="left" vertical="top" wrapText="1"/>
    </xf>
    <xf numFmtId="2" fontId="7" fillId="11" borderId="31" xfId="0" applyNumberFormat="1" applyFont="1" applyFill="1" applyBorder="1" applyAlignment="1">
      <alignment horizontal="center" vertical="center"/>
    </xf>
    <xf numFmtId="0" fontId="31" fillId="2" borderId="27" xfId="0" applyFont="1" applyFill="1" applyBorder="1" applyAlignment="1">
      <alignment horizontal="center" vertical="top"/>
    </xf>
    <xf numFmtId="0" fontId="31" fillId="2" borderId="28" xfId="0" applyFont="1" applyFill="1" applyBorder="1" applyAlignment="1">
      <alignment horizontal="center" vertical="top"/>
    </xf>
    <xf numFmtId="0" fontId="31" fillId="2" borderId="29" xfId="0" applyFont="1" applyFill="1" applyBorder="1" applyAlignment="1">
      <alignment horizontal="center" vertical="top"/>
    </xf>
    <xf numFmtId="0" fontId="33" fillId="0" borderId="0" xfId="0" applyFont="1" applyAlignment="1">
      <alignment horizontal="left" vertical="top"/>
    </xf>
    <xf numFmtId="0" fontId="33" fillId="0" borderId="12" xfId="0" applyFont="1" applyBorder="1" applyAlignment="1">
      <alignment horizontal="left" vertical="top"/>
    </xf>
    <xf numFmtId="0" fontId="33" fillId="0" borderId="15" xfId="0" applyFont="1" applyBorder="1" applyAlignment="1">
      <alignment horizontal="left" vertical="top"/>
    </xf>
    <xf numFmtId="0" fontId="33" fillId="0" borderId="11" xfId="0" applyFont="1" applyBorder="1" applyAlignment="1">
      <alignment horizontal="left" vertical="top"/>
    </xf>
    <xf numFmtId="0" fontId="33" fillId="0" borderId="11" xfId="0" applyFont="1" applyBorder="1" applyAlignment="1">
      <alignment horizontal="center" vertical="top"/>
    </xf>
    <xf numFmtId="49" fontId="31" fillId="2" borderId="27" xfId="0" applyNumberFormat="1" applyFont="1" applyFill="1" applyBorder="1" applyAlignment="1">
      <alignment horizontal="center" vertical="top"/>
    </xf>
    <xf numFmtId="49" fontId="31" fillId="2" borderId="28" xfId="0" applyNumberFormat="1" applyFont="1" applyFill="1" applyBorder="1" applyAlignment="1">
      <alignment horizontal="center" vertical="top"/>
    </xf>
    <xf numFmtId="49" fontId="31" fillId="2" borderId="29" xfId="0" applyNumberFormat="1" applyFont="1" applyFill="1" applyBorder="1" applyAlignment="1">
      <alignment horizontal="center" vertical="top"/>
    </xf>
    <xf numFmtId="0" fontId="28" fillId="0" borderId="26" xfId="0" applyFont="1" applyBorder="1" applyAlignment="1">
      <alignment horizontal="left" vertical="top"/>
    </xf>
  </cellXfs>
  <cellStyles count="119">
    <cellStyle name="20% - ส่วนที่ถูกเน้น1 2" xfId="20" xr:uid="{00000000-0005-0000-0000-000000000000}"/>
    <cellStyle name="20% - ส่วนที่ถูกเน้น1 2 2" xfId="51" xr:uid="{00000000-0005-0000-0000-000001000000}"/>
    <cellStyle name="20% - ส่วนที่ถูกเน้น1 2 2 2" xfId="96" xr:uid="{00000000-0005-0000-0000-000002000000}"/>
    <cellStyle name="20% - ส่วนที่ถูกเน้น1 2 3" xfId="48" xr:uid="{00000000-0005-0000-0000-000003000000}"/>
    <cellStyle name="20% - ส่วนที่ถูกเน้น1 2 3 2" xfId="93" xr:uid="{00000000-0005-0000-0000-000004000000}"/>
    <cellStyle name="20% - ส่วนที่ถูกเน้น1 2 4" xfId="78" xr:uid="{00000000-0005-0000-0000-000005000000}"/>
    <cellStyle name="20% - ส่วนที่ถูกเน้น2 2" xfId="24" xr:uid="{00000000-0005-0000-0000-000006000000}"/>
    <cellStyle name="20% - ส่วนที่ถูกเน้น2 2 2" xfId="53" xr:uid="{00000000-0005-0000-0000-000007000000}"/>
    <cellStyle name="20% - ส่วนที่ถูกเน้น2 2 2 2" xfId="98" xr:uid="{00000000-0005-0000-0000-000008000000}"/>
    <cellStyle name="20% - ส่วนที่ถูกเน้น2 2 3" xfId="60" xr:uid="{00000000-0005-0000-0000-000009000000}"/>
    <cellStyle name="20% - ส่วนที่ถูกเน้น2 2 3 2" xfId="105" xr:uid="{00000000-0005-0000-0000-00000A000000}"/>
    <cellStyle name="20% - ส่วนที่ถูกเน้น2 2 4" xfId="80" xr:uid="{00000000-0005-0000-0000-00000B000000}"/>
    <cellStyle name="20% - ส่วนที่ถูกเน้น3 2" xfId="28" xr:uid="{00000000-0005-0000-0000-00000C000000}"/>
    <cellStyle name="20% - ส่วนที่ถูกเน้น3 2 2" xfId="55" xr:uid="{00000000-0005-0000-0000-00000D000000}"/>
    <cellStyle name="20% - ส่วนที่ถูกเน้น3 2 2 2" xfId="100" xr:uid="{00000000-0005-0000-0000-00000E000000}"/>
    <cellStyle name="20% - ส่วนที่ถูกเน้น3 2 3" xfId="65" xr:uid="{00000000-0005-0000-0000-00000F000000}"/>
    <cellStyle name="20% - ส่วนที่ถูกเน้น3 2 3 2" xfId="110" xr:uid="{00000000-0005-0000-0000-000010000000}"/>
    <cellStyle name="20% - ส่วนที่ถูกเน้น3 2 4" xfId="82" xr:uid="{00000000-0005-0000-0000-000011000000}"/>
    <cellStyle name="20% - ส่วนที่ถูกเน้น4 2" xfId="32" xr:uid="{00000000-0005-0000-0000-000012000000}"/>
    <cellStyle name="20% - ส่วนที่ถูกเน้น4 2 2" xfId="58" xr:uid="{00000000-0005-0000-0000-000013000000}"/>
    <cellStyle name="20% - ส่วนที่ถูกเน้น4 2 2 2" xfId="103" xr:uid="{00000000-0005-0000-0000-000014000000}"/>
    <cellStyle name="20% - ส่วนที่ถูกเน้น4 2 3" xfId="67" xr:uid="{00000000-0005-0000-0000-000015000000}"/>
    <cellStyle name="20% - ส่วนที่ถูกเน้น4 2 3 2" xfId="112" xr:uid="{00000000-0005-0000-0000-000016000000}"/>
    <cellStyle name="20% - ส่วนที่ถูกเน้น4 2 4" xfId="84" xr:uid="{00000000-0005-0000-0000-000017000000}"/>
    <cellStyle name="20% - ส่วนที่ถูกเน้น5 2" xfId="36" xr:uid="{00000000-0005-0000-0000-000018000000}"/>
    <cellStyle name="20% - ส่วนที่ถูกเน้น5 2 2" xfId="61" xr:uid="{00000000-0005-0000-0000-000019000000}"/>
    <cellStyle name="20% - ส่วนที่ถูกเน้น5 2 2 2" xfId="106" xr:uid="{00000000-0005-0000-0000-00001A000000}"/>
    <cellStyle name="20% - ส่วนที่ถูกเน้น5 2 3" xfId="69" xr:uid="{00000000-0005-0000-0000-00001B000000}"/>
    <cellStyle name="20% - ส่วนที่ถูกเน้น5 2 3 2" xfId="114" xr:uid="{00000000-0005-0000-0000-00001C000000}"/>
    <cellStyle name="20% - ส่วนที่ถูกเน้น5 2 4" xfId="86" xr:uid="{00000000-0005-0000-0000-00001D000000}"/>
    <cellStyle name="20% - ส่วนที่ถูกเน้น6 2" xfId="40" xr:uid="{00000000-0005-0000-0000-00001E000000}"/>
    <cellStyle name="20% - ส่วนที่ถูกเน้น6 2 2" xfId="63" xr:uid="{00000000-0005-0000-0000-00001F000000}"/>
    <cellStyle name="20% - ส่วนที่ถูกเน้น6 2 2 2" xfId="108" xr:uid="{00000000-0005-0000-0000-000020000000}"/>
    <cellStyle name="20% - ส่วนที่ถูกเน้น6 2 3" xfId="71" xr:uid="{00000000-0005-0000-0000-000021000000}"/>
    <cellStyle name="20% - ส่วนที่ถูกเน้น6 2 3 2" xfId="116" xr:uid="{00000000-0005-0000-0000-000022000000}"/>
    <cellStyle name="20% - ส่วนที่ถูกเน้น6 2 4" xfId="88" xr:uid="{00000000-0005-0000-0000-000023000000}"/>
    <cellStyle name="40% - ส่วนที่ถูกเน้น1 2" xfId="21" xr:uid="{00000000-0005-0000-0000-000024000000}"/>
    <cellStyle name="40% - ส่วนที่ถูกเน้น1 2 2" xfId="52" xr:uid="{00000000-0005-0000-0000-000025000000}"/>
    <cellStyle name="40% - ส่วนที่ถูกเน้น1 2 2 2" xfId="97" xr:uid="{00000000-0005-0000-0000-000026000000}"/>
    <cellStyle name="40% - ส่วนที่ถูกเน้น1 2 3" xfId="44" xr:uid="{00000000-0005-0000-0000-000027000000}"/>
    <cellStyle name="40% - ส่วนที่ถูกเน้น1 2 3 2" xfId="90" xr:uid="{00000000-0005-0000-0000-000028000000}"/>
    <cellStyle name="40% - ส่วนที่ถูกเน้น1 2 4" xfId="79" xr:uid="{00000000-0005-0000-0000-000029000000}"/>
    <cellStyle name="40% - ส่วนที่ถูกเน้น2 2" xfId="25" xr:uid="{00000000-0005-0000-0000-00002A000000}"/>
    <cellStyle name="40% - ส่วนที่ถูกเน้น2 2 2" xfId="54" xr:uid="{00000000-0005-0000-0000-00002B000000}"/>
    <cellStyle name="40% - ส่วนที่ถูกเน้น2 2 2 2" xfId="99" xr:uid="{00000000-0005-0000-0000-00002C000000}"/>
    <cellStyle name="40% - ส่วนที่ถูกเน้น2 2 3" xfId="57" xr:uid="{00000000-0005-0000-0000-00002D000000}"/>
    <cellStyle name="40% - ส่วนที่ถูกเน้น2 2 3 2" xfId="102" xr:uid="{00000000-0005-0000-0000-00002E000000}"/>
    <cellStyle name="40% - ส่วนที่ถูกเน้น2 2 4" xfId="81" xr:uid="{00000000-0005-0000-0000-00002F000000}"/>
    <cellStyle name="40% - ส่วนที่ถูกเน้น3 2" xfId="29" xr:uid="{00000000-0005-0000-0000-000030000000}"/>
    <cellStyle name="40% - ส่วนที่ถูกเน้น3 2 2" xfId="56" xr:uid="{00000000-0005-0000-0000-000031000000}"/>
    <cellStyle name="40% - ส่วนที่ถูกเน้น3 2 2 2" xfId="101" xr:uid="{00000000-0005-0000-0000-000032000000}"/>
    <cellStyle name="40% - ส่วนที่ถูกเน้น3 2 3" xfId="66" xr:uid="{00000000-0005-0000-0000-000033000000}"/>
    <cellStyle name="40% - ส่วนที่ถูกเน้น3 2 3 2" xfId="111" xr:uid="{00000000-0005-0000-0000-000034000000}"/>
    <cellStyle name="40% - ส่วนที่ถูกเน้น3 2 4" xfId="83" xr:uid="{00000000-0005-0000-0000-000035000000}"/>
    <cellStyle name="40% - ส่วนที่ถูกเน้น4 2" xfId="33" xr:uid="{00000000-0005-0000-0000-000036000000}"/>
    <cellStyle name="40% - ส่วนที่ถูกเน้น4 2 2" xfId="59" xr:uid="{00000000-0005-0000-0000-000037000000}"/>
    <cellStyle name="40% - ส่วนที่ถูกเน้น4 2 2 2" xfId="104" xr:uid="{00000000-0005-0000-0000-000038000000}"/>
    <cellStyle name="40% - ส่วนที่ถูกเน้น4 2 3" xfId="68" xr:uid="{00000000-0005-0000-0000-000039000000}"/>
    <cellStyle name="40% - ส่วนที่ถูกเน้น4 2 3 2" xfId="113" xr:uid="{00000000-0005-0000-0000-00003A000000}"/>
    <cellStyle name="40% - ส่วนที่ถูกเน้น4 2 4" xfId="85" xr:uid="{00000000-0005-0000-0000-00003B000000}"/>
    <cellStyle name="40% - ส่วนที่ถูกเน้น5 2" xfId="37" xr:uid="{00000000-0005-0000-0000-00003C000000}"/>
    <cellStyle name="40% - ส่วนที่ถูกเน้น5 2 2" xfId="62" xr:uid="{00000000-0005-0000-0000-00003D000000}"/>
    <cellStyle name="40% - ส่วนที่ถูกเน้น5 2 2 2" xfId="107" xr:uid="{00000000-0005-0000-0000-00003E000000}"/>
    <cellStyle name="40% - ส่วนที่ถูกเน้น5 2 3" xfId="70" xr:uid="{00000000-0005-0000-0000-00003F000000}"/>
    <cellStyle name="40% - ส่วนที่ถูกเน้น5 2 3 2" xfId="115" xr:uid="{00000000-0005-0000-0000-000040000000}"/>
    <cellStyle name="40% - ส่วนที่ถูกเน้น5 2 4" xfId="87" xr:uid="{00000000-0005-0000-0000-000041000000}"/>
    <cellStyle name="40% - ส่วนที่ถูกเน้น6 2" xfId="41" xr:uid="{00000000-0005-0000-0000-000042000000}"/>
    <cellStyle name="40% - ส่วนที่ถูกเน้น6 2 2" xfId="64" xr:uid="{00000000-0005-0000-0000-000043000000}"/>
    <cellStyle name="40% - ส่วนที่ถูกเน้น6 2 2 2" xfId="109" xr:uid="{00000000-0005-0000-0000-000044000000}"/>
    <cellStyle name="40% - ส่วนที่ถูกเน้น6 2 3" xfId="72" xr:uid="{00000000-0005-0000-0000-000045000000}"/>
    <cellStyle name="40% - ส่วนที่ถูกเน้น6 2 3 2" xfId="117" xr:uid="{00000000-0005-0000-0000-000046000000}"/>
    <cellStyle name="40% - ส่วนที่ถูกเน้น6 2 4" xfId="89" xr:uid="{00000000-0005-0000-0000-000047000000}"/>
    <cellStyle name="60% - ส่วนที่ถูกเน้น1 2" xfId="22" xr:uid="{00000000-0005-0000-0000-000048000000}"/>
    <cellStyle name="60% - ส่วนที่ถูกเน้น2 2" xfId="26" xr:uid="{00000000-0005-0000-0000-000049000000}"/>
    <cellStyle name="60% - ส่วนที่ถูกเน้น3 2" xfId="30" xr:uid="{00000000-0005-0000-0000-00004A000000}"/>
    <cellStyle name="60% - ส่วนที่ถูกเน้น4 2" xfId="34" xr:uid="{00000000-0005-0000-0000-00004B000000}"/>
    <cellStyle name="60% - ส่วนที่ถูกเน้น5 2" xfId="38" xr:uid="{00000000-0005-0000-0000-00004C000000}"/>
    <cellStyle name="60% - ส่วนที่ถูกเน้น6 2" xfId="42" xr:uid="{00000000-0005-0000-0000-00004D000000}"/>
    <cellStyle name="Calculation" xfId="6" builtinId="22" customBuiltin="1"/>
    <cellStyle name="Check Cell" xfId="8" builtinId="23" customBuiltin="1"/>
    <cellStyle name="Heading 1" xfId="1" builtinId="16" customBuiltin="1"/>
    <cellStyle name="Heading 2" xfId="2" builtinId="17" customBuiltin="1"/>
    <cellStyle name="Heading 3" xfId="3" builtinId="18" customBuiltin="1"/>
    <cellStyle name="Input" xfId="4" builtinId="20" customBuiltin="1"/>
    <cellStyle name="Linked Cell" xfId="7" builtinId="24" customBuiltin="1"/>
    <cellStyle name="Normal" xfId="0" builtinId="0"/>
    <cellStyle name="Normal 2" xfId="73" xr:uid="{00000000-0005-0000-0000-00004E000000}"/>
    <cellStyle name="Normal 3" xfId="76" xr:uid="{00000000-0005-0000-0000-00004F000000}"/>
    <cellStyle name="Normal 4" xfId="74" xr:uid="{00000000-0005-0000-0000-000050000000}"/>
    <cellStyle name="Output" xfId="5" builtinId="21" customBuiltin="1"/>
    <cellStyle name="Percent" xfId="118" builtinId="5"/>
    <cellStyle name="Total" xfId="9" builtinId="25" customBuiltin="1"/>
    <cellStyle name="ข้อความเตือน 2" xfId="16" xr:uid="{00000000-0005-0000-0000-000052000000}"/>
    <cellStyle name="ข้อความอธิบาย 2" xfId="18" xr:uid="{00000000-0005-0000-0000-000053000000}"/>
    <cellStyle name="ชื่อเรื่อง 2" xfId="11" xr:uid="{00000000-0005-0000-0000-000054000000}"/>
    <cellStyle name="ดี 2" xfId="13" xr:uid="{00000000-0005-0000-0000-000057000000}"/>
    <cellStyle name="ปกติ 2" xfId="10" xr:uid="{00000000-0005-0000-0000-000059000000}"/>
    <cellStyle name="ปกติ 2 2" xfId="46" xr:uid="{00000000-0005-0000-0000-00005A000000}"/>
    <cellStyle name="ปกติ 2 2 2" xfId="92" xr:uid="{00000000-0005-0000-0000-00005B000000}"/>
    <cellStyle name="ปกติ 2 3" xfId="50" xr:uid="{00000000-0005-0000-0000-00005C000000}"/>
    <cellStyle name="ปกติ 2 3 2" xfId="95" xr:uid="{00000000-0005-0000-0000-00005D000000}"/>
    <cellStyle name="ปกติ 2 4" xfId="75" xr:uid="{00000000-0005-0000-0000-00005E000000}"/>
    <cellStyle name="ปกติ 3" xfId="43" xr:uid="{00000000-0005-0000-0000-00005F000000}"/>
    <cellStyle name="ปกติ 4" xfId="47" xr:uid="{00000000-0005-0000-0000-000060000000}"/>
    <cellStyle name="ปานกลาง 2" xfId="15" xr:uid="{00000000-0005-0000-0000-000062000000}"/>
    <cellStyle name="แย่ 2" xfId="14" xr:uid="{00000000-0005-0000-0000-000065000000}"/>
    <cellStyle name="ส่วนที่ถูกเน้น1 2" xfId="19" xr:uid="{00000000-0005-0000-0000-000066000000}"/>
    <cellStyle name="ส่วนที่ถูกเน้น2 2" xfId="23" xr:uid="{00000000-0005-0000-0000-000067000000}"/>
    <cellStyle name="ส่วนที่ถูกเน้น3 2" xfId="27" xr:uid="{00000000-0005-0000-0000-000068000000}"/>
    <cellStyle name="ส่วนที่ถูกเน้น4 2" xfId="31" xr:uid="{00000000-0005-0000-0000-000069000000}"/>
    <cellStyle name="ส่วนที่ถูกเน้น5 2" xfId="35" xr:uid="{00000000-0005-0000-0000-00006A000000}"/>
    <cellStyle name="ส่วนที่ถูกเน้น6 2" xfId="39" xr:uid="{00000000-0005-0000-0000-00006B000000}"/>
    <cellStyle name="หมายเหตุ 2" xfId="17" xr:uid="{00000000-0005-0000-0000-00006D000000}"/>
    <cellStyle name="หมายเหตุ 2 2" xfId="49" xr:uid="{00000000-0005-0000-0000-00006E000000}"/>
    <cellStyle name="หมายเหตุ 2 2 2" xfId="94" xr:uid="{00000000-0005-0000-0000-00006F000000}"/>
    <cellStyle name="หมายเหตุ 2 3" xfId="45" xr:uid="{00000000-0005-0000-0000-000070000000}"/>
    <cellStyle name="หมายเหตุ 2 3 2" xfId="91" xr:uid="{00000000-0005-0000-0000-000071000000}"/>
    <cellStyle name="หมายเหตุ 2 4" xfId="77" xr:uid="{00000000-0005-0000-0000-000072000000}"/>
    <cellStyle name="หัวเรื่อง 4 2" xfId="12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</xdr:row>
      <xdr:rowOff>0</xdr:rowOff>
    </xdr:from>
    <xdr:to>
      <xdr:col>6</xdr:col>
      <xdr:colOff>693047</xdr:colOff>
      <xdr:row>122</xdr:row>
      <xdr:rowOff>194286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607" y="128886857"/>
          <a:ext cx="7333333" cy="23714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5</xdr:col>
      <xdr:colOff>391119</xdr:colOff>
      <xdr:row>195</xdr:row>
      <xdr:rowOff>221429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4607" y="148127357"/>
          <a:ext cx="6133333" cy="29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B294"/>
  <sheetViews>
    <sheetView tabSelected="1" zoomScale="70" zoomScaleNormal="70" workbookViewId="0">
      <pane xSplit="3" ySplit="5" topLeftCell="D195" activePane="bottomRight" state="frozen"/>
      <selection pane="topRight" activeCell="D1" sqref="D1"/>
      <selection pane="bottomLeft" activeCell="A6" sqref="A6"/>
      <selection pane="bottomRight" activeCell="B212" sqref="B212"/>
    </sheetView>
  </sheetViews>
  <sheetFormatPr defaultRowHeight="13.8"/>
  <cols>
    <col min="1" max="1" width="5.09765625" customWidth="1"/>
    <col min="2" max="2" width="32.09765625" customWidth="1"/>
    <col min="3" max="3" width="21.59765625" style="17" customWidth="1"/>
    <col min="4" max="4" width="9.69921875" customWidth="1"/>
    <col min="5" max="6" width="11.69921875" customWidth="1"/>
    <col min="7" max="7" width="9.5" customWidth="1"/>
    <col min="8" max="8" width="9.8984375" customWidth="1"/>
    <col min="9" max="9" width="12.3984375" customWidth="1"/>
    <col min="10" max="10" width="10.09765625" customWidth="1"/>
    <col min="11" max="11" width="11.8984375" customWidth="1"/>
    <col min="12" max="12" width="10.09765625" customWidth="1"/>
    <col min="13" max="13" width="10.8984375" customWidth="1"/>
    <col min="14" max="14" width="10.09765625" customWidth="1"/>
    <col min="15" max="15" width="10.5" customWidth="1"/>
    <col min="16" max="16" width="10.69921875" customWidth="1"/>
    <col min="17" max="17" width="10.09765625" customWidth="1"/>
    <col min="18" max="18" width="10.19921875" customWidth="1"/>
    <col min="19" max="19" width="10.8984375" customWidth="1"/>
    <col min="20" max="20" width="9.19921875" customWidth="1"/>
    <col min="21" max="21" width="10" customWidth="1"/>
    <col min="22" max="22" width="10.3984375" customWidth="1"/>
    <col min="23" max="23" width="10.09765625" customWidth="1"/>
    <col min="24" max="24" width="10.3984375" customWidth="1"/>
    <col min="25" max="26" width="10.19921875" customWidth="1"/>
    <col min="27" max="27" width="10" customWidth="1"/>
    <col min="28" max="28" width="10.5" customWidth="1"/>
    <col min="29" max="29" width="10" customWidth="1"/>
    <col min="30" max="30" width="9.8984375" customWidth="1"/>
    <col min="31" max="31" width="12.09765625" customWidth="1"/>
    <col min="32" max="32" width="9.09765625" customWidth="1"/>
    <col min="33" max="33" width="9.19921875" customWidth="1"/>
    <col min="34" max="34" width="11" customWidth="1"/>
    <col min="35" max="36" width="10" customWidth="1"/>
    <col min="37" max="37" width="10.8984375" customWidth="1"/>
    <col min="38" max="38" width="10.09765625" customWidth="1"/>
    <col min="39" max="39" width="10.5" customWidth="1"/>
    <col min="40" max="40" width="10" customWidth="1"/>
    <col min="41" max="41" width="10.59765625" customWidth="1"/>
    <col min="42" max="42" width="9.8984375" customWidth="1"/>
    <col min="43" max="43" width="10.69921875" customWidth="1"/>
    <col min="44" max="44" width="10.09765625" customWidth="1"/>
    <col min="45" max="45" width="9.09765625" customWidth="1"/>
    <col min="46" max="46" width="9.5" customWidth="1"/>
    <col min="47" max="49" width="10" customWidth="1"/>
    <col min="50" max="50" width="9.09765625" customWidth="1"/>
    <col min="51" max="51" width="9.59765625" customWidth="1"/>
    <col min="52" max="52" width="9.69921875" customWidth="1"/>
    <col min="53" max="53" width="10.5" customWidth="1"/>
    <col min="54" max="54" width="9.5" customWidth="1"/>
    <col min="55" max="55" width="10.19921875" customWidth="1"/>
    <col min="56" max="56" width="10" customWidth="1"/>
    <col min="57" max="57" width="9.09765625" customWidth="1"/>
    <col min="58" max="58" width="10.19921875" customWidth="1"/>
    <col min="59" max="59" width="11" customWidth="1"/>
    <col min="60" max="60" width="10.8984375" customWidth="1"/>
    <col min="61" max="61" width="9.8984375" customWidth="1"/>
    <col min="62" max="62" width="10.8984375" customWidth="1"/>
    <col min="63" max="63" width="9.8984375" customWidth="1"/>
    <col min="64" max="64" width="9.3984375" customWidth="1"/>
    <col min="65" max="65" width="9.19921875" customWidth="1"/>
    <col min="66" max="66" width="9.3984375" customWidth="1"/>
    <col min="67" max="67" width="10.59765625" customWidth="1"/>
    <col min="68" max="68" width="9.5" customWidth="1"/>
    <col min="69" max="69" width="9.8984375" customWidth="1"/>
    <col min="70" max="70" width="9.3984375" customWidth="1"/>
    <col min="71" max="71" width="11.8984375" customWidth="1"/>
    <col min="72" max="72" width="7.59765625" customWidth="1"/>
    <col min="73" max="73" width="8.69921875" customWidth="1"/>
    <col min="74" max="74" width="12" customWidth="1"/>
    <col min="75" max="75" width="10.09765625" customWidth="1"/>
    <col min="76" max="77" width="6.3984375" customWidth="1"/>
    <col min="78" max="78" width="7.69921875" customWidth="1"/>
    <col min="79" max="81" width="6.3984375" customWidth="1"/>
    <col min="82" max="82" width="7.19921875" customWidth="1"/>
    <col min="83" max="83" width="6.3984375" customWidth="1"/>
    <col min="84" max="84" width="7.8984375" customWidth="1"/>
    <col min="85" max="85" width="6.59765625" customWidth="1"/>
    <col min="86" max="86" width="11.09765625" customWidth="1"/>
    <col min="87" max="87" width="10.19921875" customWidth="1"/>
    <col min="88" max="93" width="7.59765625" customWidth="1"/>
  </cols>
  <sheetData>
    <row r="1" spans="1:132" s="35" customFormat="1" ht="18" customHeight="1">
      <c r="A1" s="212" t="s">
        <v>1</v>
      </c>
      <c r="B1" s="212"/>
      <c r="C1" s="212"/>
      <c r="D1" s="212"/>
      <c r="E1" s="212"/>
      <c r="F1" s="212"/>
      <c r="G1" s="212"/>
      <c r="H1" s="36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132" s="35" customFormat="1" ht="18.600000000000001" customHeight="1">
      <c r="A2" s="213" t="s">
        <v>178</v>
      </c>
      <c r="B2" s="213"/>
      <c r="C2" s="213"/>
      <c r="D2" s="213"/>
      <c r="E2" s="213"/>
      <c r="F2" s="213"/>
      <c r="G2" s="214"/>
      <c r="H2" s="36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132" s="35" customFormat="1" ht="19.2" customHeight="1">
      <c r="A3" s="215" t="s">
        <v>179</v>
      </c>
      <c r="B3" s="215"/>
      <c r="C3" s="215"/>
      <c r="D3" s="216" t="s">
        <v>220</v>
      </c>
      <c r="E3" s="216"/>
      <c r="F3" s="216"/>
      <c r="G3" s="216"/>
      <c r="H3" s="216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8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</row>
    <row r="4" spans="1:132" s="110" customFormat="1" ht="18.75" customHeight="1">
      <c r="A4" s="39"/>
      <c r="B4" s="40"/>
      <c r="C4" s="41"/>
      <c r="D4" s="217" t="s">
        <v>6</v>
      </c>
      <c r="E4" s="218"/>
      <c r="F4" s="218"/>
      <c r="G4" s="219"/>
      <c r="H4" s="209" t="s">
        <v>11</v>
      </c>
      <c r="I4" s="210"/>
      <c r="J4" s="210"/>
      <c r="K4" s="211"/>
      <c r="L4" s="209" t="s">
        <v>16</v>
      </c>
      <c r="M4" s="210"/>
      <c r="N4" s="210"/>
      <c r="O4" s="211"/>
      <c r="P4" s="209" t="s">
        <v>8</v>
      </c>
      <c r="Q4" s="210"/>
      <c r="R4" s="210"/>
      <c r="S4" s="211"/>
      <c r="T4" s="209" t="s">
        <v>4</v>
      </c>
      <c r="U4" s="210"/>
      <c r="V4" s="210"/>
      <c r="W4" s="211"/>
      <c r="X4" s="209" t="s">
        <v>9</v>
      </c>
      <c r="Y4" s="210"/>
      <c r="Z4" s="210"/>
      <c r="AA4" s="211"/>
      <c r="AB4" s="209" t="s">
        <v>19</v>
      </c>
      <c r="AC4" s="210"/>
      <c r="AD4" s="210"/>
      <c r="AE4" s="211"/>
      <c r="AF4" s="209" t="s">
        <v>7</v>
      </c>
      <c r="AG4" s="210"/>
      <c r="AH4" s="210"/>
      <c r="AI4" s="211"/>
      <c r="AJ4" s="209" t="s">
        <v>10</v>
      </c>
      <c r="AK4" s="210"/>
      <c r="AL4" s="210"/>
      <c r="AM4" s="211"/>
      <c r="AN4" s="209" t="s">
        <v>17</v>
      </c>
      <c r="AO4" s="210"/>
      <c r="AP4" s="210"/>
      <c r="AQ4" s="211"/>
      <c r="AR4" s="209" t="s">
        <v>18</v>
      </c>
      <c r="AS4" s="210"/>
      <c r="AT4" s="210"/>
      <c r="AU4" s="211"/>
      <c r="AV4" s="209" t="s">
        <v>14</v>
      </c>
      <c r="AW4" s="210"/>
      <c r="AX4" s="210"/>
      <c r="AY4" s="211"/>
      <c r="AZ4" s="209" t="s">
        <v>3</v>
      </c>
      <c r="BA4" s="210"/>
      <c r="BB4" s="210"/>
      <c r="BC4" s="211"/>
      <c r="BD4" s="209" t="s">
        <v>12</v>
      </c>
      <c r="BE4" s="210"/>
      <c r="BF4" s="210"/>
      <c r="BG4" s="211"/>
      <c r="BH4" s="209" t="s">
        <v>15</v>
      </c>
      <c r="BI4" s="210"/>
      <c r="BJ4" s="210"/>
      <c r="BK4" s="211"/>
      <c r="BL4" s="209" t="s">
        <v>5</v>
      </c>
      <c r="BM4" s="210"/>
      <c r="BN4" s="210"/>
      <c r="BO4" s="211"/>
      <c r="BP4" s="209" t="s">
        <v>13</v>
      </c>
      <c r="BQ4" s="210"/>
      <c r="BR4" s="210"/>
      <c r="BS4" s="211"/>
      <c r="BT4" s="108"/>
      <c r="BU4" s="210" t="s">
        <v>20</v>
      </c>
      <c r="BV4" s="210"/>
      <c r="BW4" s="211"/>
      <c r="BX4" s="209" t="s">
        <v>21</v>
      </c>
      <c r="BY4" s="210"/>
      <c r="BZ4" s="210"/>
      <c r="CA4" s="211"/>
      <c r="CB4" s="209" t="s">
        <v>22</v>
      </c>
      <c r="CC4" s="210"/>
      <c r="CD4" s="210"/>
      <c r="CE4" s="211"/>
      <c r="CF4" s="209" t="s">
        <v>23</v>
      </c>
      <c r="CG4" s="210"/>
      <c r="CH4" s="210"/>
      <c r="CI4" s="211"/>
      <c r="CJ4" s="109"/>
      <c r="CK4" s="109"/>
      <c r="CL4" s="109"/>
      <c r="CM4" s="109"/>
      <c r="CN4" s="109"/>
      <c r="CO4" s="109"/>
    </row>
    <row r="5" spans="1:132" s="114" customFormat="1" ht="21" customHeight="1">
      <c r="A5" s="42" t="s">
        <v>24</v>
      </c>
      <c r="B5" s="115" t="s">
        <v>25</v>
      </c>
      <c r="C5" s="116" t="s">
        <v>26</v>
      </c>
      <c r="D5" s="158" t="s">
        <v>27</v>
      </c>
      <c r="E5" s="158" t="s">
        <v>28</v>
      </c>
      <c r="F5" s="111" t="s">
        <v>29</v>
      </c>
      <c r="G5" s="111" t="s">
        <v>30</v>
      </c>
      <c r="H5" s="111" t="s">
        <v>27</v>
      </c>
      <c r="I5" s="111" t="s">
        <v>28</v>
      </c>
      <c r="J5" s="111" t="s">
        <v>29</v>
      </c>
      <c r="K5" s="111" t="s">
        <v>30</v>
      </c>
      <c r="L5" s="111" t="s">
        <v>27</v>
      </c>
      <c r="M5" s="111" t="s">
        <v>28</v>
      </c>
      <c r="N5" s="111" t="s">
        <v>29</v>
      </c>
      <c r="O5" s="111" t="s">
        <v>30</v>
      </c>
      <c r="P5" s="111" t="s">
        <v>27</v>
      </c>
      <c r="Q5" s="111" t="s">
        <v>28</v>
      </c>
      <c r="R5" s="111" t="s">
        <v>29</v>
      </c>
      <c r="S5" s="111" t="s">
        <v>30</v>
      </c>
      <c r="T5" s="111" t="s">
        <v>27</v>
      </c>
      <c r="U5" s="111" t="s">
        <v>28</v>
      </c>
      <c r="V5" s="111" t="s">
        <v>29</v>
      </c>
      <c r="W5" s="111" t="s">
        <v>30</v>
      </c>
      <c r="X5" s="111" t="s">
        <v>27</v>
      </c>
      <c r="Y5" s="111" t="s">
        <v>28</v>
      </c>
      <c r="Z5" s="111" t="s">
        <v>29</v>
      </c>
      <c r="AA5" s="111" t="s">
        <v>30</v>
      </c>
      <c r="AB5" s="111" t="s">
        <v>27</v>
      </c>
      <c r="AC5" s="111" t="s">
        <v>28</v>
      </c>
      <c r="AD5" s="111" t="s">
        <v>29</v>
      </c>
      <c r="AE5" s="111" t="s">
        <v>30</v>
      </c>
      <c r="AF5" s="111" t="s">
        <v>27</v>
      </c>
      <c r="AG5" s="111" t="s">
        <v>28</v>
      </c>
      <c r="AH5" s="111" t="s">
        <v>29</v>
      </c>
      <c r="AI5" s="111" t="s">
        <v>30</v>
      </c>
      <c r="AJ5" s="111" t="s">
        <v>27</v>
      </c>
      <c r="AK5" s="111" t="s">
        <v>28</v>
      </c>
      <c r="AL5" s="111" t="s">
        <v>29</v>
      </c>
      <c r="AM5" s="111" t="s">
        <v>30</v>
      </c>
      <c r="AN5" s="111" t="s">
        <v>27</v>
      </c>
      <c r="AO5" s="111" t="s">
        <v>28</v>
      </c>
      <c r="AP5" s="111" t="s">
        <v>29</v>
      </c>
      <c r="AQ5" s="111" t="s">
        <v>30</v>
      </c>
      <c r="AR5" s="111" t="s">
        <v>27</v>
      </c>
      <c r="AS5" s="111" t="s">
        <v>28</v>
      </c>
      <c r="AT5" s="111" t="s">
        <v>29</v>
      </c>
      <c r="AU5" s="111" t="s">
        <v>30</v>
      </c>
      <c r="AV5" s="111" t="s">
        <v>27</v>
      </c>
      <c r="AW5" s="111" t="s">
        <v>28</v>
      </c>
      <c r="AX5" s="111" t="s">
        <v>29</v>
      </c>
      <c r="AY5" s="111" t="s">
        <v>30</v>
      </c>
      <c r="AZ5" s="111" t="s">
        <v>27</v>
      </c>
      <c r="BA5" s="111" t="s">
        <v>28</v>
      </c>
      <c r="BB5" s="111" t="s">
        <v>29</v>
      </c>
      <c r="BC5" s="111" t="s">
        <v>30</v>
      </c>
      <c r="BD5" s="111" t="s">
        <v>27</v>
      </c>
      <c r="BE5" s="111" t="s">
        <v>28</v>
      </c>
      <c r="BF5" s="111" t="s">
        <v>29</v>
      </c>
      <c r="BG5" s="111" t="s">
        <v>30</v>
      </c>
      <c r="BH5" s="111" t="s">
        <v>27</v>
      </c>
      <c r="BI5" s="111" t="s">
        <v>28</v>
      </c>
      <c r="BJ5" s="111" t="s">
        <v>29</v>
      </c>
      <c r="BK5" s="111" t="s">
        <v>30</v>
      </c>
      <c r="BL5" s="111" t="s">
        <v>27</v>
      </c>
      <c r="BM5" s="111" t="s">
        <v>28</v>
      </c>
      <c r="BN5" s="111" t="s">
        <v>29</v>
      </c>
      <c r="BO5" s="111" t="s">
        <v>30</v>
      </c>
      <c r="BP5" s="111" t="s">
        <v>27</v>
      </c>
      <c r="BQ5" s="111" t="s">
        <v>28</v>
      </c>
      <c r="BR5" s="111" t="s">
        <v>29</v>
      </c>
      <c r="BS5" s="111" t="s">
        <v>30</v>
      </c>
      <c r="BT5" s="112" t="s">
        <v>27</v>
      </c>
      <c r="BU5" s="111" t="s">
        <v>28</v>
      </c>
      <c r="BV5" s="111" t="s">
        <v>29</v>
      </c>
      <c r="BW5" s="111" t="s">
        <v>30</v>
      </c>
      <c r="BX5" s="111" t="s">
        <v>27</v>
      </c>
      <c r="BY5" s="111" t="s">
        <v>28</v>
      </c>
      <c r="BZ5" s="111" t="s">
        <v>29</v>
      </c>
      <c r="CA5" s="111" t="s">
        <v>30</v>
      </c>
      <c r="CB5" s="111" t="s">
        <v>27</v>
      </c>
      <c r="CC5" s="111" t="s">
        <v>28</v>
      </c>
      <c r="CD5" s="111" t="s">
        <v>29</v>
      </c>
      <c r="CE5" s="111" t="s">
        <v>30</v>
      </c>
      <c r="CF5" s="111" t="s">
        <v>27</v>
      </c>
      <c r="CG5" s="111" t="s">
        <v>28</v>
      </c>
      <c r="CH5" s="111" t="s">
        <v>29</v>
      </c>
      <c r="CI5" s="111" t="s">
        <v>30</v>
      </c>
      <c r="CJ5" s="113"/>
      <c r="CK5" s="113"/>
      <c r="CL5" s="113"/>
      <c r="CM5" s="113"/>
      <c r="CN5" s="113"/>
      <c r="CO5" s="113"/>
    </row>
    <row r="6" spans="1:132" s="50" customFormat="1" ht="124.5" customHeight="1">
      <c r="A6" s="43" t="s">
        <v>42</v>
      </c>
      <c r="B6" s="117" t="s">
        <v>97</v>
      </c>
      <c r="C6" s="118" t="s">
        <v>145</v>
      </c>
      <c r="D6" s="167">
        <v>2</v>
      </c>
      <c r="E6" s="159">
        <v>0</v>
      </c>
      <c r="F6" s="157">
        <f>(E6/D6)*100</f>
        <v>0</v>
      </c>
      <c r="G6" s="148">
        <v>1</v>
      </c>
      <c r="H6" s="148">
        <v>0</v>
      </c>
      <c r="I6" s="148">
        <v>0</v>
      </c>
      <c r="J6" s="147" t="e">
        <f>(I6/H6)*100</f>
        <v>#DIV/0!</v>
      </c>
      <c r="K6" s="148">
        <v>5</v>
      </c>
      <c r="L6" s="148">
        <v>0</v>
      </c>
      <c r="M6" s="148">
        <v>0</v>
      </c>
      <c r="N6" s="147" t="e">
        <f>(M6/L6)*100</f>
        <v>#DIV/0!</v>
      </c>
      <c r="O6" s="148">
        <v>5</v>
      </c>
      <c r="P6" s="148">
        <v>1</v>
      </c>
      <c r="Q6" s="148">
        <v>0</v>
      </c>
      <c r="R6" s="147">
        <f>(Q6/P6)*100</f>
        <v>0</v>
      </c>
      <c r="S6" s="148">
        <v>1</v>
      </c>
      <c r="T6" s="148">
        <v>1</v>
      </c>
      <c r="U6" s="148">
        <v>1</v>
      </c>
      <c r="V6" s="147">
        <f>(U6/T6)*100</f>
        <v>100</v>
      </c>
      <c r="W6" s="148">
        <v>5</v>
      </c>
      <c r="X6" s="148">
        <v>1</v>
      </c>
      <c r="Y6" s="148">
        <v>0</v>
      </c>
      <c r="Z6" s="147">
        <f>(Y6/X6)*100</f>
        <v>0</v>
      </c>
      <c r="AA6" s="148">
        <v>1</v>
      </c>
      <c r="AB6" s="148">
        <v>0</v>
      </c>
      <c r="AC6" s="148">
        <v>0</v>
      </c>
      <c r="AD6" s="147" t="e">
        <f>(AC6/AB6)*100</f>
        <v>#DIV/0!</v>
      </c>
      <c r="AE6" s="148">
        <v>5</v>
      </c>
      <c r="AF6" s="148">
        <v>0</v>
      </c>
      <c r="AG6" s="148">
        <v>0</v>
      </c>
      <c r="AH6" s="147" t="e">
        <f>(AG6/AF6)*100</f>
        <v>#DIV/0!</v>
      </c>
      <c r="AI6" s="148">
        <v>5</v>
      </c>
      <c r="AJ6" s="148">
        <v>3</v>
      </c>
      <c r="AK6" s="148">
        <v>0</v>
      </c>
      <c r="AL6" s="147">
        <f>(AK6/AJ6)*100</f>
        <v>0</v>
      </c>
      <c r="AM6" s="148">
        <v>1</v>
      </c>
      <c r="AN6" s="148">
        <v>0</v>
      </c>
      <c r="AO6" s="148">
        <v>0</v>
      </c>
      <c r="AP6" s="147" t="e">
        <f>(AO6/AN6)*100</f>
        <v>#DIV/0!</v>
      </c>
      <c r="AQ6" s="148">
        <v>5</v>
      </c>
      <c r="AR6" s="148">
        <v>0</v>
      </c>
      <c r="AS6" s="148">
        <v>0</v>
      </c>
      <c r="AT6" s="147" t="e">
        <f>(AS6/AR6)*100</f>
        <v>#DIV/0!</v>
      </c>
      <c r="AU6" s="148">
        <v>5</v>
      </c>
      <c r="AV6" s="148">
        <v>0</v>
      </c>
      <c r="AW6" s="148">
        <v>0</v>
      </c>
      <c r="AX6" s="147" t="e">
        <f>(AW6/AV6)*100</f>
        <v>#DIV/0!</v>
      </c>
      <c r="AY6" s="148">
        <v>5</v>
      </c>
      <c r="AZ6" s="148">
        <v>0</v>
      </c>
      <c r="BA6" s="148">
        <v>0</v>
      </c>
      <c r="BB6" s="147" t="e">
        <f>(BA6/AZ6)*100</f>
        <v>#DIV/0!</v>
      </c>
      <c r="BC6" s="148">
        <v>5</v>
      </c>
      <c r="BD6" s="148">
        <v>3</v>
      </c>
      <c r="BE6" s="148">
        <v>0</v>
      </c>
      <c r="BF6" s="147">
        <f>(BE6/BD6)*100</f>
        <v>0</v>
      </c>
      <c r="BG6" s="148">
        <v>1</v>
      </c>
      <c r="BH6" s="148">
        <v>0</v>
      </c>
      <c r="BI6" s="148">
        <v>0</v>
      </c>
      <c r="BJ6" s="147" t="e">
        <f>(BI6/BH6)*100</f>
        <v>#DIV/0!</v>
      </c>
      <c r="BK6" s="148">
        <v>5</v>
      </c>
      <c r="BL6" s="148">
        <v>2</v>
      </c>
      <c r="BM6" s="148">
        <v>2</v>
      </c>
      <c r="BN6" s="147">
        <f>(BM6/BL6)*100</f>
        <v>100</v>
      </c>
      <c r="BO6" s="148">
        <v>5</v>
      </c>
      <c r="BP6" s="148">
        <v>1</v>
      </c>
      <c r="BQ6" s="148">
        <v>1</v>
      </c>
      <c r="BR6" s="147">
        <f>(BQ6/BP6)*100</f>
        <v>100</v>
      </c>
      <c r="BS6" s="148">
        <v>5</v>
      </c>
      <c r="BT6" s="149">
        <f>BP6+BL6+BH6+BD6+AZ6+AV6+AR6+AN6+AJ6+AF6+AB6+X6+T6+P6+L6+H6+D6</f>
        <v>14</v>
      </c>
      <c r="BU6" s="149">
        <f>BQ6+BM6+BI6+BE6+BA6+AW6+AS6+AO6+AK6+AG6+AC6+Y6+U6+Q6+M6+I6+E6</f>
        <v>4</v>
      </c>
      <c r="BV6" s="145">
        <f>BU6*100/BT6</f>
        <v>28.571428571428573</v>
      </c>
      <c r="BW6" s="150">
        <v>1</v>
      </c>
      <c r="BX6" s="151">
        <v>1</v>
      </c>
      <c r="BY6" s="151">
        <v>0</v>
      </c>
      <c r="BZ6" s="146">
        <f t="shared" ref="BZ6" si="0">BY6*100/BX6</f>
        <v>0</v>
      </c>
      <c r="CA6" s="151">
        <v>1</v>
      </c>
      <c r="CB6" s="151">
        <v>0</v>
      </c>
      <c r="CC6" s="151">
        <v>0</v>
      </c>
      <c r="CD6" s="146" t="e">
        <f t="shared" ref="CD6" si="1">CC6*100/CB6</f>
        <v>#DIV/0!</v>
      </c>
      <c r="CE6" s="151">
        <v>5</v>
      </c>
      <c r="CF6" s="106">
        <f>BT6+BX6+CB6</f>
        <v>15</v>
      </c>
      <c r="CG6" s="106">
        <f>BU6+BY6+CC6</f>
        <v>4</v>
      </c>
      <c r="CH6" s="147">
        <f>CG6*100/CF6</f>
        <v>26.666666666666668</v>
      </c>
      <c r="CI6" s="107">
        <v>1</v>
      </c>
      <c r="CJ6" s="49"/>
      <c r="CK6" s="49"/>
      <c r="CL6" s="49"/>
      <c r="CM6" s="49"/>
      <c r="CN6" s="49"/>
      <c r="CO6" s="49"/>
    </row>
    <row r="7" spans="1:132" s="50" customFormat="1" ht="125.25" customHeight="1">
      <c r="A7" s="43" t="s">
        <v>111</v>
      </c>
      <c r="B7" s="117" t="s">
        <v>98</v>
      </c>
      <c r="C7" s="118" t="s">
        <v>146</v>
      </c>
      <c r="D7" s="167">
        <v>1</v>
      </c>
      <c r="E7" s="159">
        <v>0</v>
      </c>
      <c r="F7" s="157">
        <f t="shared" ref="F7:F60" si="2">(E7/D7)*100</f>
        <v>0</v>
      </c>
      <c r="G7" s="148">
        <v>1</v>
      </c>
      <c r="H7" s="148">
        <v>0</v>
      </c>
      <c r="I7" s="148">
        <v>0</v>
      </c>
      <c r="J7" s="147" t="e">
        <f t="shared" ref="J7:J60" si="3">(I7/H7)*100</f>
        <v>#DIV/0!</v>
      </c>
      <c r="K7" s="148">
        <v>5</v>
      </c>
      <c r="L7" s="148">
        <v>2</v>
      </c>
      <c r="M7" s="148">
        <v>1</v>
      </c>
      <c r="N7" s="147">
        <f t="shared" ref="N7:N60" si="4">(M7/L7)*100</f>
        <v>50</v>
      </c>
      <c r="O7" s="148">
        <v>2</v>
      </c>
      <c r="P7" s="148">
        <v>1</v>
      </c>
      <c r="Q7" s="148">
        <v>0</v>
      </c>
      <c r="R7" s="147">
        <f t="shared" ref="R7:R60" si="5">(Q7/P7)*100</f>
        <v>0</v>
      </c>
      <c r="S7" s="148">
        <v>1</v>
      </c>
      <c r="T7" s="148">
        <v>0</v>
      </c>
      <c r="U7" s="148">
        <v>0</v>
      </c>
      <c r="V7" s="147" t="e">
        <f t="shared" ref="V7:V60" si="6">(U7/T7)*100</f>
        <v>#DIV/0!</v>
      </c>
      <c r="W7" s="148">
        <v>5</v>
      </c>
      <c r="X7" s="148">
        <v>0</v>
      </c>
      <c r="Y7" s="148">
        <v>0</v>
      </c>
      <c r="Z7" s="147" t="e">
        <f t="shared" ref="Z7:Z60" si="7">(Y7/X7)*100</f>
        <v>#DIV/0!</v>
      </c>
      <c r="AA7" s="148">
        <v>5</v>
      </c>
      <c r="AB7" s="148">
        <v>0</v>
      </c>
      <c r="AC7" s="148">
        <v>0</v>
      </c>
      <c r="AD7" s="147" t="e">
        <f t="shared" ref="AD7:AD60" si="8">(AC7/AB7)*100</f>
        <v>#DIV/0!</v>
      </c>
      <c r="AE7" s="148">
        <v>5</v>
      </c>
      <c r="AF7" s="148">
        <v>0</v>
      </c>
      <c r="AG7" s="148">
        <v>0</v>
      </c>
      <c r="AH7" s="147" t="e">
        <f t="shared" ref="AH7:AH60" si="9">(AG7/AF7)*100</f>
        <v>#DIV/0!</v>
      </c>
      <c r="AI7" s="148">
        <v>5</v>
      </c>
      <c r="AJ7" s="148">
        <v>1</v>
      </c>
      <c r="AK7" s="148">
        <v>0</v>
      </c>
      <c r="AL7" s="147">
        <f t="shared" ref="AL7:AL60" si="10">(AK7/AJ7)*100</f>
        <v>0</v>
      </c>
      <c r="AM7" s="148">
        <v>1</v>
      </c>
      <c r="AN7" s="148">
        <v>0</v>
      </c>
      <c r="AO7" s="148">
        <v>0</v>
      </c>
      <c r="AP7" s="147" t="e">
        <f t="shared" ref="AP7:AP60" si="11">(AO7/AN7)*100</f>
        <v>#DIV/0!</v>
      </c>
      <c r="AQ7" s="148">
        <v>5</v>
      </c>
      <c r="AR7" s="148">
        <v>2</v>
      </c>
      <c r="AS7" s="148">
        <v>2</v>
      </c>
      <c r="AT7" s="147">
        <f t="shared" ref="AT7:AT60" si="12">(AS7/AR7)*100</f>
        <v>100</v>
      </c>
      <c r="AU7" s="148">
        <v>5</v>
      </c>
      <c r="AV7" s="148">
        <v>0</v>
      </c>
      <c r="AW7" s="148">
        <v>0</v>
      </c>
      <c r="AX7" s="147" t="e">
        <f t="shared" ref="AX7:AX60" si="13">(AW7/AV7)*100</f>
        <v>#DIV/0!</v>
      </c>
      <c r="AY7" s="148">
        <v>5</v>
      </c>
      <c r="AZ7" s="148">
        <v>0</v>
      </c>
      <c r="BA7" s="148">
        <v>0</v>
      </c>
      <c r="BB7" s="147" t="e">
        <f t="shared" ref="BB7:BB60" si="14">(BA7/AZ7)*100</f>
        <v>#DIV/0!</v>
      </c>
      <c r="BC7" s="148">
        <v>5</v>
      </c>
      <c r="BD7" s="148">
        <v>0</v>
      </c>
      <c r="BE7" s="148">
        <v>0</v>
      </c>
      <c r="BF7" s="147" t="e">
        <f t="shared" ref="BF7:BF60" si="15">(BE7/BD7)*100</f>
        <v>#DIV/0!</v>
      </c>
      <c r="BG7" s="148">
        <v>5</v>
      </c>
      <c r="BH7" s="148">
        <v>0</v>
      </c>
      <c r="BI7" s="148">
        <v>0</v>
      </c>
      <c r="BJ7" s="147" t="e">
        <f t="shared" ref="BJ7:BJ60" si="16">(BI7/BH7)*100</f>
        <v>#DIV/0!</v>
      </c>
      <c r="BK7" s="148">
        <v>5</v>
      </c>
      <c r="BL7" s="148">
        <v>1</v>
      </c>
      <c r="BM7" s="148">
        <v>1</v>
      </c>
      <c r="BN7" s="147">
        <f t="shared" ref="BN7:BN60" si="17">(BM7/BL7)*100</f>
        <v>100</v>
      </c>
      <c r="BO7" s="148">
        <v>5</v>
      </c>
      <c r="BP7" s="148">
        <v>3</v>
      </c>
      <c r="BQ7" s="148">
        <v>3</v>
      </c>
      <c r="BR7" s="147">
        <f t="shared" ref="BR7:BR60" si="18">(BQ7/BP7)*100</f>
        <v>100</v>
      </c>
      <c r="BS7" s="148">
        <v>5</v>
      </c>
      <c r="BT7" s="149">
        <f t="shared" ref="BT7:BT60" si="19">BP7+BL7+BH7+BD7+AZ7+AV7+AR7+AN7+AJ7+AF7+AB7+X7+T7+P7+L7+H7+D7</f>
        <v>11</v>
      </c>
      <c r="BU7" s="149">
        <f t="shared" ref="BU7:BU60" si="20">BQ7+BM7+BI7+BE7+BA7+AW7+AS7+AO7+AK7+AG7+AC7+Y7+U7+Q7+M7+I7+E7</f>
        <v>7</v>
      </c>
      <c r="BV7" s="145">
        <f t="shared" ref="BV7:BV60" si="21">BU7*100/BT7</f>
        <v>63.636363636363633</v>
      </c>
      <c r="BW7" s="150">
        <v>3</v>
      </c>
      <c r="BX7" s="151">
        <v>1</v>
      </c>
      <c r="BY7" s="151">
        <v>0</v>
      </c>
      <c r="BZ7" s="146">
        <f t="shared" ref="BZ7:BZ60" si="22">BY7*100/BX7</f>
        <v>0</v>
      </c>
      <c r="CA7" s="151">
        <v>1</v>
      </c>
      <c r="CB7" s="151">
        <v>1</v>
      </c>
      <c r="CC7" s="151">
        <v>0</v>
      </c>
      <c r="CD7" s="146">
        <f t="shared" ref="CD7:CD60" si="23">CC7*100/CB7</f>
        <v>0</v>
      </c>
      <c r="CE7" s="151">
        <v>1</v>
      </c>
      <c r="CF7" s="106">
        <f t="shared" ref="CF7:CF60" si="24">BT7+BX7+CB7</f>
        <v>13</v>
      </c>
      <c r="CG7" s="106">
        <f t="shared" ref="CG7:CG60" si="25">BU7+BY7+CC7</f>
        <v>7</v>
      </c>
      <c r="CH7" s="147">
        <f t="shared" ref="CH7:CH60" si="26">CG7*100/CF7</f>
        <v>53.846153846153847</v>
      </c>
      <c r="CI7" s="107">
        <v>2</v>
      </c>
      <c r="CJ7" s="49"/>
      <c r="CK7" s="49"/>
      <c r="CL7" s="49"/>
      <c r="CM7" s="49"/>
      <c r="CN7" s="49"/>
      <c r="CO7" s="49"/>
    </row>
    <row r="8" spans="1:132" s="50" customFormat="1" ht="124.5" customHeight="1">
      <c r="A8" s="43" t="s">
        <v>67</v>
      </c>
      <c r="B8" s="117" t="s">
        <v>99</v>
      </c>
      <c r="C8" s="118" t="s">
        <v>147</v>
      </c>
      <c r="D8" s="167">
        <v>0</v>
      </c>
      <c r="E8" s="159">
        <v>0</v>
      </c>
      <c r="F8" s="157" t="e">
        <f t="shared" si="2"/>
        <v>#DIV/0!</v>
      </c>
      <c r="G8" s="148">
        <v>5</v>
      </c>
      <c r="H8" s="148">
        <v>7</v>
      </c>
      <c r="I8" s="148">
        <v>7</v>
      </c>
      <c r="J8" s="147">
        <f t="shared" si="3"/>
        <v>100</v>
      </c>
      <c r="K8" s="148">
        <v>5</v>
      </c>
      <c r="L8" s="148">
        <v>3</v>
      </c>
      <c r="M8" s="148">
        <v>0</v>
      </c>
      <c r="N8" s="147">
        <f t="shared" si="4"/>
        <v>0</v>
      </c>
      <c r="O8" s="148">
        <v>1</v>
      </c>
      <c r="P8" s="148">
        <v>3</v>
      </c>
      <c r="Q8" s="148">
        <v>0</v>
      </c>
      <c r="R8" s="147">
        <f t="shared" si="5"/>
        <v>0</v>
      </c>
      <c r="S8" s="148">
        <v>1</v>
      </c>
      <c r="T8" s="148">
        <v>1</v>
      </c>
      <c r="U8" s="148">
        <v>1</v>
      </c>
      <c r="V8" s="147">
        <f t="shared" si="6"/>
        <v>100</v>
      </c>
      <c r="W8" s="148">
        <v>5</v>
      </c>
      <c r="X8" s="148">
        <v>6</v>
      </c>
      <c r="Y8" s="148">
        <v>0</v>
      </c>
      <c r="Z8" s="147">
        <f t="shared" si="7"/>
        <v>0</v>
      </c>
      <c r="AA8" s="148">
        <v>1</v>
      </c>
      <c r="AB8" s="148">
        <v>0</v>
      </c>
      <c r="AC8" s="148">
        <v>0</v>
      </c>
      <c r="AD8" s="147" t="e">
        <f t="shared" si="8"/>
        <v>#DIV/0!</v>
      </c>
      <c r="AE8" s="148">
        <v>5</v>
      </c>
      <c r="AF8" s="148">
        <v>1</v>
      </c>
      <c r="AG8" s="148">
        <v>1</v>
      </c>
      <c r="AH8" s="147">
        <f t="shared" si="9"/>
        <v>100</v>
      </c>
      <c r="AI8" s="148">
        <v>5</v>
      </c>
      <c r="AJ8" s="148">
        <v>4</v>
      </c>
      <c r="AK8" s="148">
        <v>0</v>
      </c>
      <c r="AL8" s="147">
        <f t="shared" si="10"/>
        <v>0</v>
      </c>
      <c r="AM8" s="148">
        <v>1</v>
      </c>
      <c r="AN8" s="148">
        <v>1</v>
      </c>
      <c r="AO8" s="148">
        <v>0</v>
      </c>
      <c r="AP8" s="147">
        <f t="shared" si="11"/>
        <v>0</v>
      </c>
      <c r="AQ8" s="148">
        <v>1</v>
      </c>
      <c r="AR8" s="148">
        <v>0</v>
      </c>
      <c r="AS8" s="148">
        <v>0</v>
      </c>
      <c r="AT8" s="147" t="e">
        <f t="shared" si="12"/>
        <v>#DIV/0!</v>
      </c>
      <c r="AU8" s="148">
        <v>5</v>
      </c>
      <c r="AV8" s="148">
        <v>0</v>
      </c>
      <c r="AW8" s="148">
        <v>0</v>
      </c>
      <c r="AX8" s="147" t="e">
        <f t="shared" si="13"/>
        <v>#DIV/0!</v>
      </c>
      <c r="AY8" s="148">
        <v>5</v>
      </c>
      <c r="AZ8" s="148">
        <v>8</v>
      </c>
      <c r="BA8" s="148">
        <v>6</v>
      </c>
      <c r="BB8" s="147">
        <f t="shared" si="14"/>
        <v>75</v>
      </c>
      <c r="BC8" s="148">
        <v>4</v>
      </c>
      <c r="BD8" s="148">
        <v>5</v>
      </c>
      <c r="BE8" s="148">
        <v>0</v>
      </c>
      <c r="BF8" s="147">
        <f t="shared" si="15"/>
        <v>0</v>
      </c>
      <c r="BG8" s="148">
        <v>1</v>
      </c>
      <c r="BH8" s="148">
        <v>0</v>
      </c>
      <c r="BI8" s="148">
        <v>0</v>
      </c>
      <c r="BJ8" s="147" t="e">
        <f t="shared" si="16"/>
        <v>#DIV/0!</v>
      </c>
      <c r="BK8" s="148">
        <v>1</v>
      </c>
      <c r="BL8" s="148">
        <v>1</v>
      </c>
      <c r="BM8" s="148">
        <v>1</v>
      </c>
      <c r="BN8" s="147">
        <f t="shared" si="17"/>
        <v>100</v>
      </c>
      <c r="BO8" s="148">
        <v>5</v>
      </c>
      <c r="BP8" s="148">
        <v>1</v>
      </c>
      <c r="BQ8" s="148">
        <v>1</v>
      </c>
      <c r="BR8" s="147">
        <f t="shared" si="18"/>
        <v>100</v>
      </c>
      <c r="BS8" s="148">
        <v>5</v>
      </c>
      <c r="BT8" s="149">
        <f t="shared" si="19"/>
        <v>41</v>
      </c>
      <c r="BU8" s="149">
        <f t="shared" si="20"/>
        <v>17</v>
      </c>
      <c r="BV8" s="145">
        <f t="shared" si="21"/>
        <v>41.463414634146339</v>
      </c>
      <c r="BW8" s="150">
        <v>1</v>
      </c>
      <c r="BX8" s="151">
        <v>4</v>
      </c>
      <c r="BY8" s="151">
        <v>0</v>
      </c>
      <c r="BZ8" s="146">
        <f t="shared" si="22"/>
        <v>0</v>
      </c>
      <c r="CA8" s="151">
        <v>1</v>
      </c>
      <c r="CB8" s="151">
        <v>0</v>
      </c>
      <c r="CC8" s="151">
        <v>0</v>
      </c>
      <c r="CD8" s="146" t="e">
        <f t="shared" si="23"/>
        <v>#DIV/0!</v>
      </c>
      <c r="CE8" s="151">
        <v>5</v>
      </c>
      <c r="CF8" s="106">
        <f t="shared" si="24"/>
        <v>45</v>
      </c>
      <c r="CG8" s="106">
        <f t="shared" si="25"/>
        <v>17</v>
      </c>
      <c r="CH8" s="147">
        <f t="shared" si="26"/>
        <v>37.777777777777779</v>
      </c>
      <c r="CI8" s="107">
        <v>1</v>
      </c>
      <c r="CJ8" s="49"/>
      <c r="CK8" s="49"/>
      <c r="CL8" s="49"/>
      <c r="CM8" s="49"/>
      <c r="CN8" s="49"/>
      <c r="CO8" s="49"/>
    </row>
    <row r="9" spans="1:132" s="50" customFormat="1" ht="132" customHeight="1">
      <c r="A9" s="43" t="s">
        <v>112</v>
      </c>
      <c r="B9" s="117" t="s">
        <v>100</v>
      </c>
      <c r="C9" s="118" t="s">
        <v>148</v>
      </c>
      <c r="D9" s="167">
        <v>1</v>
      </c>
      <c r="E9" s="159">
        <v>0</v>
      </c>
      <c r="F9" s="157">
        <f t="shared" si="2"/>
        <v>0</v>
      </c>
      <c r="G9" s="148">
        <v>1</v>
      </c>
      <c r="H9" s="148">
        <v>4</v>
      </c>
      <c r="I9" s="148">
        <v>3</v>
      </c>
      <c r="J9" s="147">
        <f t="shared" si="3"/>
        <v>75</v>
      </c>
      <c r="K9" s="148">
        <v>4</v>
      </c>
      <c r="L9" s="148">
        <v>0</v>
      </c>
      <c r="M9" s="148">
        <v>0</v>
      </c>
      <c r="N9" s="147" t="e">
        <f t="shared" si="4"/>
        <v>#DIV/0!</v>
      </c>
      <c r="O9" s="148">
        <v>5</v>
      </c>
      <c r="P9" s="148">
        <v>1</v>
      </c>
      <c r="Q9" s="148">
        <v>0</v>
      </c>
      <c r="R9" s="147">
        <f t="shared" si="5"/>
        <v>0</v>
      </c>
      <c r="S9" s="148">
        <v>1</v>
      </c>
      <c r="T9" s="148">
        <v>3</v>
      </c>
      <c r="U9" s="148">
        <v>3</v>
      </c>
      <c r="V9" s="147">
        <f t="shared" si="6"/>
        <v>100</v>
      </c>
      <c r="W9" s="148">
        <v>5</v>
      </c>
      <c r="X9" s="148">
        <v>1</v>
      </c>
      <c r="Y9" s="148">
        <v>0</v>
      </c>
      <c r="Z9" s="147">
        <f t="shared" si="7"/>
        <v>0</v>
      </c>
      <c r="AA9" s="148">
        <v>1</v>
      </c>
      <c r="AB9" s="148">
        <v>4</v>
      </c>
      <c r="AC9" s="148">
        <v>0</v>
      </c>
      <c r="AD9" s="147">
        <f t="shared" si="8"/>
        <v>0</v>
      </c>
      <c r="AE9" s="148">
        <v>1</v>
      </c>
      <c r="AF9" s="148">
        <v>2</v>
      </c>
      <c r="AG9" s="148">
        <v>0</v>
      </c>
      <c r="AH9" s="147">
        <f t="shared" si="9"/>
        <v>0</v>
      </c>
      <c r="AI9" s="148">
        <v>1</v>
      </c>
      <c r="AJ9" s="148">
        <v>5</v>
      </c>
      <c r="AK9" s="148">
        <v>0</v>
      </c>
      <c r="AL9" s="147">
        <f t="shared" si="10"/>
        <v>0</v>
      </c>
      <c r="AM9" s="148">
        <v>1</v>
      </c>
      <c r="AN9" s="148">
        <v>1</v>
      </c>
      <c r="AO9" s="148">
        <v>0</v>
      </c>
      <c r="AP9" s="147">
        <f t="shared" si="11"/>
        <v>0</v>
      </c>
      <c r="AQ9" s="148">
        <v>1</v>
      </c>
      <c r="AR9" s="148">
        <v>1</v>
      </c>
      <c r="AS9" s="148">
        <v>1</v>
      </c>
      <c r="AT9" s="147">
        <f t="shared" si="12"/>
        <v>100</v>
      </c>
      <c r="AU9" s="148">
        <v>5</v>
      </c>
      <c r="AV9" s="148">
        <v>1</v>
      </c>
      <c r="AW9" s="148">
        <v>0</v>
      </c>
      <c r="AX9" s="147">
        <f t="shared" si="13"/>
        <v>0</v>
      </c>
      <c r="AY9" s="148">
        <v>1</v>
      </c>
      <c r="AZ9" s="148">
        <v>3</v>
      </c>
      <c r="BA9" s="148">
        <v>1</v>
      </c>
      <c r="BB9" s="147">
        <f t="shared" si="14"/>
        <v>33.333333333333329</v>
      </c>
      <c r="BC9" s="148">
        <v>1</v>
      </c>
      <c r="BD9" s="148">
        <v>0</v>
      </c>
      <c r="BE9" s="148">
        <v>0</v>
      </c>
      <c r="BF9" s="147" t="e">
        <f t="shared" si="15"/>
        <v>#DIV/0!</v>
      </c>
      <c r="BG9" s="148">
        <v>5</v>
      </c>
      <c r="BH9" s="148">
        <v>0</v>
      </c>
      <c r="BI9" s="148">
        <v>0</v>
      </c>
      <c r="BJ9" s="147" t="e">
        <f t="shared" si="16"/>
        <v>#DIV/0!</v>
      </c>
      <c r="BK9" s="148">
        <v>5</v>
      </c>
      <c r="BL9" s="148">
        <v>1</v>
      </c>
      <c r="BM9" s="148">
        <v>1</v>
      </c>
      <c r="BN9" s="147">
        <f t="shared" si="17"/>
        <v>100</v>
      </c>
      <c r="BO9" s="148">
        <v>5</v>
      </c>
      <c r="BP9" s="148">
        <v>1</v>
      </c>
      <c r="BQ9" s="148">
        <v>1</v>
      </c>
      <c r="BR9" s="147">
        <f t="shared" si="18"/>
        <v>100</v>
      </c>
      <c r="BS9" s="148">
        <v>5</v>
      </c>
      <c r="BT9" s="149">
        <f t="shared" si="19"/>
        <v>29</v>
      </c>
      <c r="BU9" s="149">
        <f t="shared" si="20"/>
        <v>10</v>
      </c>
      <c r="BV9" s="145">
        <f t="shared" si="21"/>
        <v>34.482758620689658</v>
      </c>
      <c r="BW9" s="150">
        <v>1</v>
      </c>
      <c r="BX9" s="151">
        <v>3</v>
      </c>
      <c r="BY9" s="151">
        <v>0</v>
      </c>
      <c r="BZ9" s="146">
        <f t="shared" si="22"/>
        <v>0</v>
      </c>
      <c r="CA9" s="151">
        <v>1</v>
      </c>
      <c r="CB9" s="151">
        <v>3</v>
      </c>
      <c r="CC9" s="151">
        <v>0</v>
      </c>
      <c r="CD9" s="146">
        <f t="shared" si="23"/>
        <v>0</v>
      </c>
      <c r="CE9" s="151">
        <v>1</v>
      </c>
      <c r="CF9" s="106">
        <f t="shared" si="24"/>
        <v>35</v>
      </c>
      <c r="CG9" s="106">
        <f t="shared" si="25"/>
        <v>10</v>
      </c>
      <c r="CH9" s="147">
        <f t="shared" si="26"/>
        <v>28.571428571428573</v>
      </c>
      <c r="CI9" s="107">
        <v>1</v>
      </c>
      <c r="CJ9" s="49"/>
      <c r="CK9" s="49"/>
      <c r="CL9" s="49"/>
      <c r="CM9" s="49"/>
      <c r="CN9" s="49"/>
      <c r="CO9" s="49"/>
    </row>
    <row r="10" spans="1:132" s="35" customFormat="1" ht="120.75" customHeight="1">
      <c r="A10" s="44">
        <v>5</v>
      </c>
      <c r="B10" s="117" t="s">
        <v>113</v>
      </c>
      <c r="C10" s="118" t="s">
        <v>149</v>
      </c>
      <c r="D10" s="167">
        <v>5</v>
      </c>
      <c r="E10" s="159">
        <v>2</v>
      </c>
      <c r="F10" s="157">
        <f t="shared" si="2"/>
        <v>40</v>
      </c>
      <c r="G10" s="148">
        <v>1</v>
      </c>
      <c r="H10" s="148">
        <v>6</v>
      </c>
      <c r="I10" s="148">
        <v>5</v>
      </c>
      <c r="J10" s="147">
        <f t="shared" si="3"/>
        <v>83.333333333333343</v>
      </c>
      <c r="K10" s="148">
        <v>5</v>
      </c>
      <c r="L10" s="148">
        <v>4</v>
      </c>
      <c r="M10" s="148">
        <v>4</v>
      </c>
      <c r="N10" s="147">
        <f t="shared" si="4"/>
        <v>100</v>
      </c>
      <c r="O10" s="148">
        <v>5</v>
      </c>
      <c r="P10" s="148">
        <v>9</v>
      </c>
      <c r="Q10" s="148">
        <v>7</v>
      </c>
      <c r="R10" s="147">
        <f t="shared" si="5"/>
        <v>77.777777777777786</v>
      </c>
      <c r="S10" s="148">
        <v>4</v>
      </c>
      <c r="T10" s="148">
        <v>2</v>
      </c>
      <c r="U10" s="148">
        <v>2</v>
      </c>
      <c r="V10" s="147">
        <f t="shared" si="6"/>
        <v>100</v>
      </c>
      <c r="W10" s="148">
        <v>5</v>
      </c>
      <c r="X10" s="148">
        <v>3</v>
      </c>
      <c r="Y10" s="148">
        <v>2</v>
      </c>
      <c r="Z10" s="147">
        <f t="shared" si="7"/>
        <v>66.666666666666657</v>
      </c>
      <c r="AA10" s="148">
        <v>3</v>
      </c>
      <c r="AB10" s="148">
        <v>11</v>
      </c>
      <c r="AC10" s="148">
        <v>6</v>
      </c>
      <c r="AD10" s="147">
        <f t="shared" si="8"/>
        <v>54.54545454545454</v>
      </c>
      <c r="AE10" s="148">
        <v>2</v>
      </c>
      <c r="AF10" s="148">
        <v>5</v>
      </c>
      <c r="AG10" s="148">
        <v>4</v>
      </c>
      <c r="AH10" s="147">
        <f t="shared" si="9"/>
        <v>80</v>
      </c>
      <c r="AI10" s="148">
        <v>5</v>
      </c>
      <c r="AJ10" s="148">
        <v>13</v>
      </c>
      <c r="AK10" s="148">
        <v>12</v>
      </c>
      <c r="AL10" s="147">
        <f t="shared" si="10"/>
        <v>92.307692307692307</v>
      </c>
      <c r="AM10" s="148">
        <v>5</v>
      </c>
      <c r="AN10" s="148">
        <v>5</v>
      </c>
      <c r="AO10" s="148">
        <v>5</v>
      </c>
      <c r="AP10" s="147">
        <f t="shared" si="11"/>
        <v>100</v>
      </c>
      <c r="AQ10" s="148">
        <v>5</v>
      </c>
      <c r="AR10" s="148">
        <v>6</v>
      </c>
      <c r="AS10" s="148">
        <v>1</v>
      </c>
      <c r="AT10" s="147">
        <f t="shared" si="12"/>
        <v>16.666666666666664</v>
      </c>
      <c r="AU10" s="148">
        <v>1</v>
      </c>
      <c r="AV10" s="148">
        <v>1</v>
      </c>
      <c r="AW10" s="148">
        <v>1</v>
      </c>
      <c r="AX10" s="147">
        <f t="shared" si="13"/>
        <v>100</v>
      </c>
      <c r="AY10" s="148">
        <v>5</v>
      </c>
      <c r="AZ10" s="148">
        <v>10</v>
      </c>
      <c r="BA10" s="148">
        <v>9</v>
      </c>
      <c r="BB10" s="147">
        <f t="shared" si="14"/>
        <v>90</v>
      </c>
      <c r="BC10" s="148">
        <v>5</v>
      </c>
      <c r="BD10" s="148">
        <v>11</v>
      </c>
      <c r="BE10" s="148">
        <v>8</v>
      </c>
      <c r="BF10" s="147">
        <f t="shared" si="15"/>
        <v>72.727272727272734</v>
      </c>
      <c r="BG10" s="148">
        <v>4</v>
      </c>
      <c r="BH10" s="148">
        <v>3</v>
      </c>
      <c r="BI10" s="148">
        <v>0</v>
      </c>
      <c r="BJ10" s="147">
        <f t="shared" si="16"/>
        <v>0</v>
      </c>
      <c r="BK10" s="148">
        <v>1</v>
      </c>
      <c r="BL10" s="148">
        <v>10</v>
      </c>
      <c r="BM10" s="148">
        <v>9</v>
      </c>
      <c r="BN10" s="147">
        <f t="shared" si="17"/>
        <v>90</v>
      </c>
      <c r="BO10" s="148">
        <v>5</v>
      </c>
      <c r="BP10" s="148">
        <v>4</v>
      </c>
      <c r="BQ10" s="148">
        <v>4</v>
      </c>
      <c r="BR10" s="147">
        <f t="shared" si="18"/>
        <v>100</v>
      </c>
      <c r="BS10" s="148">
        <v>5</v>
      </c>
      <c r="BT10" s="149">
        <f t="shared" si="19"/>
        <v>108</v>
      </c>
      <c r="BU10" s="149">
        <f t="shared" si="20"/>
        <v>81</v>
      </c>
      <c r="BV10" s="145">
        <f t="shared" si="21"/>
        <v>75</v>
      </c>
      <c r="BW10" s="150">
        <v>4</v>
      </c>
      <c r="BX10" s="151">
        <v>12</v>
      </c>
      <c r="BY10" s="151">
        <v>11</v>
      </c>
      <c r="BZ10" s="146">
        <f t="shared" si="22"/>
        <v>91.666666666666671</v>
      </c>
      <c r="CA10" s="151">
        <v>5</v>
      </c>
      <c r="CB10" s="151">
        <v>29</v>
      </c>
      <c r="CC10" s="151">
        <v>25</v>
      </c>
      <c r="CD10" s="146">
        <f t="shared" si="23"/>
        <v>86.206896551724142</v>
      </c>
      <c r="CE10" s="151">
        <v>5</v>
      </c>
      <c r="CF10" s="106">
        <f t="shared" si="24"/>
        <v>149</v>
      </c>
      <c r="CG10" s="106">
        <f t="shared" si="25"/>
        <v>117</v>
      </c>
      <c r="CH10" s="147">
        <f t="shared" si="26"/>
        <v>78.523489932885909</v>
      </c>
      <c r="CI10" s="107">
        <v>4</v>
      </c>
      <c r="CJ10" s="28"/>
      <c r="CK10" s="28"/>
      <c r="CL10" s="28"/>
      <c r="CM10" s="28"/>
      <c r="CN10" s="28"/>
      <c r="CO10" s="28"/>
    </row>
    <row r="11" spans="1:132" s="35" customFormat="1" ht="105">
      <c r="A11" s="44">
        <v>6</v>
      </c>
      <c r="B11" s="117" t="s">
        <v>114</v>
      </c>
      <c r="C11" s="118" t="s">
        <v>180</v>
      </c>
      <c r="D11" s="167">
        <v>5</v>
      </c>
      <c r="E11" s="159">
        <v>1</v>
      </c>
      <c r="F11" s="157">
        <f t="shared" si="2"/>
        <v>20</v>
      </c>
      <c r="G11" s="148">
        <v>1</v>
      </c>
      <c r="H11" s="148">
        <v>6</v>
      </c>
      <c r="I11" s="148">
        <v>4</v>
      </c>
      <c r="J11" s="147">
        <f t="shared" si="3"/>
        <v>66.666666666666657</v>
      </c>
      <c r="K11" s="148">
        <v>3</v>
      </c>
      <c r="L11" s="148">
        <v>4</v>
      </c>
      <c r="M11" s="148">
        <v>4</v>
      </c>
      <c r="N11" s="147">
        <f t="shared" si="4"/>
        <v>100</v>
      </c>
      <c r="O11" s="148">
        <v>5</v>
      </c>
      <c r="P11" s="148">
        <v>9</v>
      </c>
      <c r="Q11" s="148">
        <v>7</v>
      </c>
      <c r="R11" s="147">
        <f t="shared" si="5"/>
        <v>77.777777777777786</v>
      </c>
      <c r="S11" s="148">
        <v>4</v>
      </c>
      <c r="T11" s="148">
        <v>2</v>
      </c>
      <c r="U11" s="148">
        <v>2</v>
      </c>
      <c r="V11" s="147">
        <f t="shared" si="6"/>
        <v>100</v>
      </c>
      <c r="W11" s="148">
        <v>5</v>
      </c>
      <c r="X11" s="148">
        <v>3</v>
      </c>
      <c r="Y11" s="148">
        <v>2</v>
      </c>
      <c r="Z11" s="147">
        <f t="shared" si="7"/>
        <v>66.666666666666657</v>
      </c>
      <c r="AA11" s="148">
        <v>3</v>
      </c>
      <c r="AB11" s="148">
        <v>11</v>
      </c>
      <c r="AC11" s="148">
        <v>6</v>
      </c>
      <c r="AD11" s="147">
        <f t="shared" si="8"/>
        <v>54.54545454545454</v>
      </c>
      <c r="AE11" s="148">
        <v>2</v>
      </c>
      <c r="AF11" s="148">
        <v>5</v>
      </c>
      <c r="AG11" s="148">
        <v>4</v>
      </c>
      <c r="AH11" s="147">
        <f t="shared" si="9"/>
        <v>80</v>
      </c>
      <c r="AI11" s="148">
        <v>5</v>
      </c>
      <c r="AJ11" s="148">
        <v>13</v>
      </c>
      <c r="AK11" s="148">
        <v>12</v>
      </c>
      <c r="AL11" s="147">
        <f t="shared" si="10"/>
        <v>92.307692307692307</v>
      </c>
      <c r="AM11" s="148">
        <v>5</v>
      </c>
      <c r="AN11" s="148">
        <v>5</v>
      </c>
      <c r="AO11" s="148">
        <v>5</v>
      </c>
      <c r="AP11" s="147">
        <f t="shared" si="11"/>
        <v>100</v>
      </c>
      <c r="AQ11" s="148">
        <v>5</v>
      </c>
      <c r="AR11" s="148">
        <v>6</v>
      </c>
      <c r="AS11" s="148">
        <v>0</v>
      </c>
      <c r="AT11" s="147">
        <f t="shared" si="12"/>
        <v>0</v>
      </c>
      <c r="AU11" s="148">
        <v>1</v>
      </c>
      <c r="AV11" s="148">
        <v>1</v>
      </c>
      <c r="AW11" s="148">
        <v>1</v>
      </c>
      <c r="AX11" s="147">
        <f t="shared" si="13"/>
        <v>100</v>
      </c>
      <c r="AY11" s="148">
        <v>5</v>
      </c>
      <c r="AZ11" s="148">
        <v>10</v>
      </c>
      <c r="BA11" s="148">
        <v>9</v>
      </c>
      <c r="BB11" s="147">
        <f t="shared" si="14"/>
        <v>90</v>
      </c>
      <c r="BC11" s="148">
        <v>5</v>
      </c>
      <c r="BD11" s="148">
        <v>11</v>
      </c>
      <c r="BE11" s="148">
        <v>7</v>
      </c>
      <c r="BF11" s="147">
        <f t="shared" si="15"/>
        <v>63.636363636363633</v>
      </c>
      <c r="BG11" s="148">
        <v>3</v>
      </c>
      <c r="BH11" s="148">
        <v>3</v>
      </c>
      <c r="BI11" s="148">
        <v>0</v>
      </c>
      <c r="BJ11" s="147">
        <f t="shared" si="16"/>
        <v>0</v>
      </c>
      <c r="BK11" s="148">
        <v>1</v>
      </c>
      <c r="BL11" s="148">
        <v>10</v>
      </c>
      <c r="BM11" s="148">
        <v>9</v>
      </c>
      <c r="BN11" s="147">
        <f t="shared" si="17"/>
        <v>90</v>
      </c>
      <c r="BO11" s="148">
        <v>5</v>
      </c>
      <c r="BP11" s="148">
        <v>4</v>
      </c>
      <c r="BQ11" s="148">
        <v>4</v>
      </c>
      <c r="BR11" s="147">
        <f t="shared" si="18"/>
        <v>100</v>
      </c>
      <c r="BS11" s="148">
        <v>5</v>
      </c>
      <c r="BT11" s="149">
        <f>BP11+BL11+BH11+BD11+AZ11+AV11+AR11+AN11+AJ11+AF11+AB11+X11+T11+P11+L11+H11+D11</f>
        <v>108</v>
      </c>
      <c r="BU11" s="149">
        <f t="shared" si="20"/>
        <v>77</v>
      </c>
      <c r="BV11" s="145">
        <f t="shared" si="21"/>
        <v>71.296296296296291</v>
      </c>
      <c r="BW11" s="150">
        <v>4</v>
      </c>
      <c r="BX11" s="151">
        <v>12</v>
      </c>
      <c r="BY11" s="151">
        <v>10</v>
      </c>
      <c r="BZ11" s="146">
        <f t="shared" si="22"/>
        <v>83.333333333333329</v>
      </c>
      <c r="CA11" s="151">
        <v>5</v>
      </c>
      <c r="CB11" s="151">
        <v>29</v>
      </c>
      <c r="CC11" s="151">
        <v>23</v>
      </c>
      <c r="CD11" s="146">
        <f t="shared" si="23"/>
        <v>79.310344827586206</v>
      </c>
      <c r="CE11" s="151">
        <v>4</v>
      </c>
      <c r="CF11" s="106">
        <f t="shared" si="24"/>
        <v>149</v>
      </c>
      <c r="CG11" s="106">
        <f t="shared" si="25"/>
        <v>110</v>
      </c>
      <c r="CH11" s="147">
        <f t="shared" si="26"/>
        <v>73.825503355704697</v>
      </c>
      <c r="CI11" s="107">
        <v>4</v>
      </c>
      <c r="CJ11" s="28"/>
      <c r="CK11" s="28"/>
      <c r="CL11" s="28"/>
      <c r="CM11" s="28"/>
      <c r="CN11" s="28"/>
      <c r="CO11" s="28"/>
    </row>
    <row r="12" spans="1:132" s="35" customFormat="1" ht="138.75" customHeight="1">
      <c r="A12" s="44">
        <v>7</v>
      </c>
      <c r="B12" s="117" t="s">
        <v>117</v>
      </c>
      <c r="C12" s="118" t="s">
        <v>181</v>
      </c>
      <c r="D12" s="167">
        <v>0</v>
      </c>
      <c r="E12" s="159">
        <v>0</v>
      </c>
      <c r="F12" s="157" t="e">
        <f t="shared" si="2"/>
        <v>#DIV/0!</v>
      </c>
      <c r="G12" s="148">
        <v>1</v>
      </c>
      <c r="H12" s="148">
        <v>0</v>
      </c>
      <c r="I12" s="148">
        <v>0</v>
      </c>
      <c r="J12" s="147" t="e">
        <f t="shared" si="3"/>
        <v>#DIV/0!</v>
      </c>
      <c r="K12" s="148">
        <v>1</v>
      </c>
      <c r="L12" s="148">
        <v>1</v>
      </c>
      <c r="M12" s="148">
        <v>0</v>
      </c>
      <c r="N12" s="147">
        <f t="shared" si="4"/>
        <v>0</v>
      </c>
      <c r="O12" s="148">
        <v>5</v>
      </c>
      <c r="P12" s="148">
        <v>0</v>
      </c>
      <c r="Q12" s="148">
        <v>0</v>
      </c>
      <c r="R12" s="147" t="e">
        <f t="shared" si="5"/>
        <v>#DIV/0!</v>
      </c>
      <c r="S12" s="148">
        <v>1</v>
      </c>
      <c r="T12" s="148">
        <v>0</v>
      </c>
      <c r="U12" s="148">
        <v>0</v>
      </c>
      <c r="V12" s="147" t="e">
        <f t="shared" si="6"/>
        <v>#DIV/0!</v>
      </c>
      <c r="W12" s="148">
        <v>1</v>
      </c>
      <c r="X12" s="148">
        <v>0</v>
      </c>
      <c r="Y12" s="148">
        <v>0</v>
      </c>
      <c r="Z12" s="147" t="e">
        <f t="shared" si="7"/>
        <v>#DIV/0!</v>
      </c>
      <c r="AA12" s="148">
        <v>1</v>
      </c>
      <c r="AB12" s="148">
        <v>0</v>
      </c>
      <c r="AC12" s="148">
        <v>0</v>
      </c>
      <c r="AD12" s="147" t="e">
        <f t="shared" si="8"/>
        <v>#DIV/0!</v>
      </c>
      <c r="AE12" s="148">
        <v>1</v>
      </c>
      <c r="AF12" s="148">
        <v>0</v>
      </c>
      <c r="AG12" s="148">
        <v>0</v>
      </c>
      <c r="AH12" s="147" t="e">
        <f t="shared" si="9"/>
        <v>#DIV/0!</v>
      </c>
      <c r="AI12" s="148">
        <v>1</v>
      </c>
      <c r="AJ12" s="148">
        <v>0</v>
      </c>
      <c r="AK12" s="148">
        <v>0</v>
      </c>
      <c r="AL12" s="147" t="e">
        <f t="shared" si="10"/>
        <v>#DIV/0!</v>
      </c>
      <c r="AM12" s="148">
        <v>1</v>
      </c>
      <c r="AN12" s="148">
        <v>3</v>
      </c>
      <c r="AO12" s="148">
        <v>0</v>
      </c>
      <c r="AP12" s="147">
        <f t="shared" si="11"/>
        <v>0</v>
      </c>
      <c r="AQ12" s="148">
        <v>5</v>
      </c>
      <c r="AR12" s="148">
        <v>0</v>
      </c>
      <c r="AS12" s="148">
        <v>0</v>
      </c>
      <c r="AT12" s="147" t="e">
        <f t="shared" si="12"/>
        <v>#DIV/0!</v>
      </c>
      <c r="AU12" s="148">
        <v>1</v>
      </c>
      <c r="AV12" s="148">
        <v>0</v>
      </c>
      <c r="AW12" s="148">
        <v>0</v>
      </c>
      <c r="AX12" s="147" t="e">
        <f t="shared" si="13"/>
        <v>#DIV/0!</v>
      </c>
      <c r="AY12" s="148">
        <v>1</v>
      </c>
      <c r="AZ12" s="148">
        <v>0</v>
      </c>
      <c r="BA12" s="148">
        <v>0</v>
      </c>
      <c r="BB12" s="147" t="e">
        <f t="shared" si="14"/>
        <v>#DIV/0!</v>
      </c>
      <c r="BC12" s="148">
        <v>1</v>
      </c>
      <c r="BD12" s="148">
        <v>0</v>
      </c>
      <c r="BE12" s="148">
        <v>0</v>
      </c>
      <c r="BF12" s="147" t="e">
        <f t="shared" si="15"/>
        <v>#DIV/0!</v>
      </c>
      <c r="BG12" s="148">
        <v>1</v>
      </c>
      <c r="BH12" s="148">
        <v>0</v>
      </c>
      <c r="BI12" s="148">
        <v>0</v>
      </c>
      <c r="BJ12" s="147" t="e">
        <f t="shared" si="16"/>
        <v>#DIV/0!</v>
      </c>
      <c r="BK12" s="148">
        <v>1</v>
      </c>
      <c r="BL12" s="148">
        <v>0</v>
      </c>
      <c r="BM12" s="148">
        <v>0</v>
      </c>
      <c r="BN12" s="147" t="e">
        <f t="shared" si="17"/>
        <v>#DIV/0!</v>
      </c>
      <c r="BO12" s="148">
        <v>1</v>
      </c>
      <c r="BP12" s="148">
        <v>1</v>
      </c>
      <c r="BQ12" s="148">
        <v>0</v>
      </c>
      <c r="BR12" s="147">
        <f t="shared" si="18"/>
        <v>0</v>
      </c>
      <c r="BS12" s="148">
        <v>5</v>
      </c>
      <c r="BT12" s="149">
        <f>BP12+BL12+BH12+BD12+AZ12+AV12+AR12+AN12+AJ12+AF12+AB12+X12+T12+P12+L12+H12+D12</f>
        <v>5</v>
      </c>
      <c r="BU12" s="149">
        <f t="shared" si="20"/>
        <v>0</v>
      </c>
      <c r="BV12" s="145">
        <f t="shared" si="21"/>
        <v>0</v>
      </c>
      <c r="BW12" s="150">
        <v>5</v>
      </c>
      <c r="BX12" s="151">
        <v>1</v>
      </c>
      <c r="BY12" s="151">
        <v>1</v>
      </c>
      <c r="BZ12" s="146">
        <f t="shared" si="22"/>
        <v>100</v>
      </c>
      <c r="CA12" s="151">
        <v>1</v>
      </c>
      <c r="CB12" s="151">
        <v>14</v>
      </c>
      <c r="CC12" s="151">
        <v>5</v>
      </c>
      <c r="CD12" s="146">
        <f t="shared" si="23"/>
        <v>35.714285714285715</v>
      </c>
      <c r="CE12" s="151">
        <v>3</v>
      </c>
      <c r="CF12" s="106">
        <f t="shared" si="24"/>
        <v>20</v>
      </c>
      <c r="CG12" s="106">
        <f t="shared" si="25"/>
        <v>6</v>
      </c>
      <c r="CH12" s="147">
        <f t="shared" si="26"/>
        <v>30</v>
      </c>
      <c r="CI12" s="107">
        <v>3</v>
      </c>
      <c r="CJ12" s="28"/>
      <c r="CK12" s="28"/>
      <c r="CL12" s="28"/>
      <c r="CM12" s="28"/>
      <c r="CN12" s="28"/>
      <c r="CO12" s="28"/>
    </row>
    <row r="13" spans="1:132" s="35" customFormat="1" ht="140.25" customHeight="1">
      <c r="A13" s="44">
        <v>8</v>
      </c>
      <c r="B13" s="117" t="s">
        <v>115</v>
      </c>
      <c r="C13" s="118" t="s">
        <v>182</v>
      </c>
      <c r="D13" s="167">
        <v>0</v>
      </c>
      <c r="E13" s="159">
        <v>0</v>
      </c>
      <c r="F13" s="157" t="e">
        <f t="shared" si="2"/>
        <v>#DIV/0!</v>
      </c>
      <c r="G13" s="148">
        <v>1</v>
      </c>
      <c r="H13" s="148">
        <v>0</v>
      </c>
      <c r="I13" s="148">
        <v>0</v>
      </c>
      <c r="J13" s="147" t="e">
        <f t="shared" si="3"/>
        <v>#DIV/0!</v>
      </c>
      <c r="K13" s="148">
        <v>1</v>
      </c>
      <c r="L13" s="148">
        <v>1</v>
      </c>
      <c r="M13" s="148">
        <v>0</v>
      </c>
      <c r="N13" s="147">
        <f t="shared" si="4"/>
        <v>0</v>
      </c>
      <c r="O13" s="148">
        <v>5</v>
      </c>
      <c r="P13" s="148">
        <v>0</v>
      </c>
      <c r="Q13" s="148">
        <v>0</v>
      </c>
      <c r="R13" s="147" t="e">
        <f t="shared" si="5"/>
        <v>#DIV/0!</v>
      </c>
      <c r="S13" s="148">
        <v>1</v>
      </c>
      <c r="T13" s="148">
        <v>0</v>
      </c>
      <c r="U13" s="148">
        <v>0</v>
      </c>
      <c r="V13" s="147" t="e">
        <f t="shared" si="6"/>
        <v>#DIV/0!</v>
      </c>
      <c r="W13" s="148">
        <v>1</v>
      </c>
      <c r="X13" s="148">
        <v>0</v>
      </c>
      <c r="Y13" s="148">
        <v>0</v>
      </c>
      <c r="Z13" s="147" t="e">
        <f t="shared" si="7"/>
        <v>#DIV/0!</v>
      </c>
      <c r="AA13" s="148">
        <v>1</v>
      </c>
      <c r="AB13" s="148">
        <v>0</v>
      </c>
      <c r="AC13" s="148">
        <v>0</v>
      </c>
      <c r="AD13" s="147" t="e">
        <f t="shared" si="8"/>
        <v>#DIV/0!</v>
      </c>
      <c r="AE13" s="148">
        <v>1</v>
      </c>
      <c r="AF13" s="148">
        <v>0</v>
      </c>
      <c r="AG13" s="148">
        <v>0</v>
      </c>
      <c r="AH13" s="147" t="e">
        <f t="shared" si="9"/>
        <v>#DIV/0!</v>
      </c>
      <c r="AI13" s="148">
        <v>1</v>
      </c>
      <c r="AJ13" s="148">
        <v>0</v>
      </c>
      <c r="AK13" s="148">
        <v>0</v>
      </c>
      <c r="AL13" s="147" t="e">
        <f t="shared" si="10"/>
        <v>#DIV/0!</v>
      </c>
      <c r="AM13" s="148">
        <v>1</v>
      </c>
      <c r="AN13" s="148">
        <v>2</v>
      </c>
      <c r="AO13" s="148">
        <v>0</v>
      </c>
      <c r="AP13" s="147">
        <f t="shared" si="11"/>
        <v>0</v>
      </c>
      <c r="AQ13" s="148">
        <v>5</v>
      </c>
      <c r="AR13" s="148">
        <v>0</v>
      </c>
      <c r="AS13" s="148">
        <v>0</v>
      </c>
      <c r="AT13" s="147" t="e">
        <f t="shared" si="12"/>
        <v>#DIV/0!</v>
      </c>
      <c r="AU13" s="148">
        <v>1</v>
      </c>
      <c r="AV13" s="148">
        <v>0</v>
      </c>
      <c r="AW13" s="148">
        <v>0</v>
      </c>
      <c r="AX13" s="147" t="e">
        <f t="shared" si="13"/>
        <v>#DIV/0!</v>
      </c>
      <c r="AY13" s="148">
        <v>1</v>
      </c>
      <c r="AZ13" s="148">
        <v>0</v>
      </c>
      <c r="BA13" s="148">
        <v>0</v>
      </c>
      <c r="BB13" s="147" t="e">
        <f t="shared" si="14"/>
        <v>#DIV/0!</v>
      </c>
      <c r="BC13" s="148">
        <v>1</v>
      </c>
      <c r="BD13" s="148">
        <v>0</v>
      </c>
      <c r="BE13" s="148">
        <v>0</v>
      </c>
      <c r="BF13" s="147" t="e">
        <f t="shared" si="15"/>
        <v>#DIV/0!</v>
      </c>
      <c r="BG13" s="148">
        <v>1</v>
      </c>
      <c r="BH13" s="148">
        <v>0</v>
      </c>
      <c r="BI13" s="148">
        <v>0</v>
      </c>
      <c r="BJ13" s="147" t="e">
        <f t="shared" si="16"/>
        <v>#DIV/0!</v>
      </c>
      <c r="BK13" s="148">
        <v>1</v>
      </c>
      <c r="BL13" s="148">
        <v>0</v>
      </c>
      <c r="BM13" s="148">
        <v>0</v>
      </c>
      <c r="BN13" s="147" t="e">
        <f t="shared" si="17"/>
        <v>#DIV/0!</v>
      </c>
      <c r="BO13" s="148">
        <v>1</v>
      </c>
      <c r="BP13" s="148">
        <v>0</v>
      </c>
      <c r="BQ13" s="148">
        <v>0</v>
      </c>
      <c r="BR13" s="147" t="e">
        <f t="shared" si="18"/>
        <v>#DIV/0!</v>
      </c>
      <c r="BS13" s="148">
        <v>1</v>
      </c>
      <c r="BT13" s="149">
        <f t="shared" si="19"/>
        <v>3</v>
      </c>
      <c r="BU13" s="149">
        <f t="shared" si="20"/>
        <v>0</v>
      </c>
      <c r="BV13" s="145">
        <f t="shared" si="21"/>
        <v>0</v>
      </c>
      <c r="BW13" s="150">
        <v>5</v>
      </c>
      <c r="BX13" s="151">
        <v>0</v>
      </c>
      <c r="BY13" s="151">
        <v>0</v>
      </c>
      <c r="BZ13" s="146" t="e">
        <f t="shared" si="22"/>
        <v>#DIV/0!</v>
      </c>
      <c r="CA13" s="151">
        <v>1</v>
      </c>
      <c r="CB13" s="151">
        <v>0</v>
      </c>
      <c r="CC13" s="151">
        <v>0</v>
      </c>
      <c r="CD13" s="146" t="e">
        <f t="shared" si="23"/>
        <v>#DIV/0!</v>
      </c>
      <c r="CE13" s="151">
        <v>1</v>
      </c>
      <c r="CF13" s="106">
        <f t="shared" si="24"/>
        <v>3</v>
      </c>
      <c r="CG13" s="106">
        <f t="shared" si="25"/>
        <v>0</v>
      </c>
      <c r="CH13" s="147">
        <f t="shared" si="26"/>
        <v>0</v>
      </c>
      <c r="CI13" s="107">
        <v>5</v>
      </c>
      <c r="CJ13" s="28"/>
      <c r="CK13" s="28"/>
      <c r="CL13" s="28"/>
      <c r="CM13" s="28"/>
      <c r="CN13" s="28"/>
      <c r="CO13" s="28"/>
    </row>
    <row r="14" spans="1:132" s="35" customFormat="1" ht="121.5" customHeight="1">
      <c r="A14" s="44">
        <v>9</v>
      </c>
      <c r="B14" s="117" t="s">
        <v>116</v>
      </c>
      <c r="C14" s="118" t="s">
        <v>150</v>
      </c>
      <c r="D14" s="167">
        <v>5</v>
      </c>
      <c r="E14" s="159">
        <v>1</v>
      </c>
      <c r="F14" s="157">
        <f t="shared" si="2"/>
        <v>20</v>
      </c>
      <c r="G14" s="148">
        <v>1</v>
      </c>
      <c r="H14" s="148">
        <v>8</v>
      </c>
      <c r="I14" s="148">
        <v>6</v>
      </c>
      <c r="J14" s="147">
        <f t="shared" si="3"/>
        <v>75</v>
      </c>
      <c r="K14" s="148">
        <v>5</v>
      </c>
      <c r="L14" s="148">
        <v>5</v>
      </c>
      <c r="M14" s="148">
        <v>4</v>
      </c>
      <c r="N14" s="147">
        <f t="shared" si="4"/>
        <v>80</v>
      </c>
      <c r="O14" s="148">
        <v>5</v>
      </c>
      <c r="P14" s="148">
        <v>10</v>
      </c>
      <c r="Q14" s="148">
        <v>7</v>
      </c>
      <c r="R14" s="147">
        <f t="shared" si="5"/>
        <v>70</v>
      </c>
      <c r="S14" s="148">
        <v>4</v>
      </c>
      <c r="T14" s="148">
        <v>3</v>
      </c>
      <c r="U14" s="148">
        <v>1</v>
      </c>
      <c r="V14" s="147">
        <f t="shared" si="6"/>
        <v>33.333333333333329</v>
      </c>
      <c r="W14" s="148">
        <v>1</v>
      </c>
      <c r="X14" s="148">
        <v>4</v>
      </c>
      <c r="Y14" s="148">
        <v>2</v>
      </c>
      <c r="Z14" s="147">
        <f t="shared" si="7"/>
        <v>50</v>
      </c>
      <c r="AA14" s="148">
        <v>2</v>
      </c>
      <c r="AB14" s="148">
        <v>14</v>
      </c>
      <c r="AC14" s="148">
        <v>0</v>
      </c>
      <c r="AD14" s="147">
        <f t="shared" si="8"/>
        <v>0</v>
      </c>
      <c r="AE14" s="148">
        <v>1</v>
      </c>
      <c r="AF14" s="148">
        <v>6</v>
      </c>
      <c r="AG14" s="148">
        <v>5</v>
      </c>
      <c r="AH14" s="147">
        <f t="shared" si="9"/>
        <v>83.333333333333343</v>
      </c>
      <c r="AI14" s="148">
        <v>5</v>
      </c>
      <c r="AJ14" s="148">
        <v>16</v>
      </c>
      <c r="AK14" s="148">
        <v>7</v>
      </c>
      <c r="AL14" s="147">
        <f t="shared" si="10"/>
        <v>43.75</v>
      </c>
      <c r="AM14" s="148">
        <v>1</v>
      </c>
      <c r="AN14" s="148">
        <v>7</v>
      </c>
      <c r="AO14" s="148">
        <v>6</v>
      </c>
      <c r="AP14" s="147">
        <f t="shared" si="11"/>
        <v>85.714285714285708</v>
      </c>
      <c r="AQ14" s="148">
        <v>5</v>
      </c>
      <c r="AR14" s="148">
        <v>8</v>
      </c>
      <c r="AS14" s="148">
        <v>2</v>
      </c>
      <c r="AT14" s="147">
        <f t="shared" si="12"/>
        <v>25</v>
      </c>
      <c r="AU14" s="148">
        <v>1</v>
      </c>
      <c r="AV14" s="148">
        <v>2</v>
      </c>
      <c r="AW14" s="148">
        <v>1</v>
      </c>
      <c r="AX14" s="147">
        <f t="shared" si="13"/>
        <v>50</v>
      </c>
      <c r="AY14" s="148">
        <v>2</v>
      </c>
      <c r="AZ14" s="148">
        <v>19</v>
      </c>
      <c r="BA14" s="148">
        <v>14</v>
      </c>
      <c r="BB14" s="147">
        <f t="shared" si="14"/>
        <v>73.68421052631578</v>
      </c>
      <c r="BC14" s="148">
        <v>4</v>
      </c>
      <c r="BD14" s="148">
        <v>14</v>
      </c>
      <c r="BE14" s="148">
        <v>11</v>
      </c>
      <c r="BF14" s="147">
        <f t="shared" si="15"/>
        <v>78.571428571428569</v>
      </c>
      <c r="BG14" s="148">
        <v>5</v>
      </c>
      <c r="BH14" s="148">
        <v>4</v>
      </c>
      <c r="BI14" s="148">
        <v>0</v>
      </c>
      <c r="BJ14" s="147">
        <f t="shared" si="16"/>
        <v>0</v>
      </c>
      <c r="BK14" s="148">
        <v>1</v>
      </c>
      <c r="BL14" s="148">
        <v>13</v>
      </c>
      <c r="BM14" s="148">
        <v>10</v>
      </c>
      <c r="BN14" s="147">
        <f t="shared" si="17"/>
        <v>76.923076923076934</v>
      </c>
      <c r="BO14" s="148">
        <v>5</v>
      </c>
      <c r="BP14" s="148">
        <v>7</v>
      </c>
      <c r="BQ14" s="148">
        <v>7</v>
      </c>
      <c r="BR14" s="147">
        <f t="shared" si="18"/>
        <v>100</v>
      </c>
      <c r="BS14" s="148">
        <v>5</v>
      </c>
      <c r="BT14" s="149">
        <f t="shared" si="19"/>
        <v>145</v>
      </c>
      <c r="BU14" s="149">
        <f t="shared" si="20"/>
        <v>84</v>
      </c>
      <c r="BV14" s="145">
        <f t="shared" si="21"/>
        <v>57.931034482758619</v>
      </c>
      <c r="BW14" s="150">
        <v>2</v>
      </c>
      <c r="BX14" s="151">
        <v>15</v>
      </c>
      <c r="BY14" s="151">
        <v>12</v>
      </c>
      <c r="BZ14" s="146">
        <f t="shared" si="22"/>
        <v>80</v>
      </c>
      <c r="CA14" s="151">
        <v>5</v>
      </c>
      <c r="CB14" s="151">
        <v>42</v>
      </c>
      <c r="CC14" s="151">
        <v>34</v>
      </c>
      <c r="CD14" s="146">
        <f t="shared" si="23"/>
        <v>80.952380952380949</v>
      </c>
      <c r="CE14" s="151">
        <v>5</v>
      </c>
      <c r="CF14" s="106">
        <f t="shared" si="24"/>
        <v>202</v>
      </c>
      <c r="CG14" s="106">
        <f t="shared" si="25"/>
        <v>130</v>
      </c>
      <c r="CH14" s="147">
        <f t="shared" si="26"/>
        <v>64.356435643564353</v>
      </c>
      <c r="CI14" s="107">
        <v>3</v>
      </c>
      <c r="CJ14" s="28"/>
      <c r="CK14" s="28"/>
      <c r="CL14" s="28"/>
      <c r="CM14" s="28"/>
      <c r="CN14" s="28"/>
      <c r="CO14" s="28"/>
    </row>
    <row r="15" spans="1:132" s="52" customFormat="1" ht="138.75" customHeight="1">
      <c r="A15" s="44">
        <v>10</v>
      </c>
      <c r="B15" s="119" t="s">
        <v>118</v>
      </c>
      <c r="C15" s="118" t="s">
        <v>151</v>
      </c>
      <c r="D15" s="167">
        <v>6</v>
      </c>
      <c r="E15" s="159">
        <v>1</v>
      </c>
      <c r="F15" s="157">
        <f t="shared" si="2"/>
        <v>16.666666666666664</v>
      </c>
      <c r="G15" s="148">
        <v>1</v>
      </c>
      <c r="H15" s="148">
        <v>8</v>
      </c>
      <c r="I15" s="148">
        <v>0</v>
      </c>
      <c r="J15" s="147">
        <f t="shared" si="3"/>
        <v>0</v>
      </c>
      <c r="K15" s="148">
        <v>5</v>
      </c>
      <c r="L15" s="148">
        <v>4</v>
      </c>
      <c r="M15" s="148">
        <v>1</v>
      </c>
      <c r="N15" s="147">
        <f t="shared" si="4"/>
        <v>25</v>
      </c>
      <c r="O15" s="148">
        <v>1</v>
      </c>
      <c r="P15" s="148">
        <v>7</v>
      </c>
      <c r="Q15" s="148">
        <v>1</v>
      </c>
      <c r="R15" s="147">
        <f t="shared" si="5"/>
        <v>14.285714285714285</v>
      </c>
      <c r="S15" s="148">
        <v>1</v>
      </c>
      <c r="T15" s="148">
        <v>4</v>
      </c>
      <c r="U15" s="148">
        <v>0</v>
      </c>
      <c r="V15" s="147">
        <f t="shared" si="6"/>
        <v>0</v>
      </c>
      <c r="W15" s="148">
        <v>5</v>
      </c>
      <c r="X15" s="148">
        <v>0</v>
      </c>
      <c r="Y15" s="148">
        <v>0</v>
      </c>
      <c r="Z15" s="147" t="e">
        <f t="shared" si="7"/>
        <v>#DIV/0!</v>
      </c>
      <c r="AA15" s="148">
        <v>1</v>
      </c>
      <c r="AB15" s="148">
        <v>0</v>
      </c>
      <c r="AC15" s="148">
        <v>0</v>
      </c>
      <c r="AD15" s="147" t="e">
        <f t="shared" si="8"/>
        <v>#DIV/0!</v>
      </c>
      <c r="AE15" s="148">
        <v>1</v>
      </c>
      <c r="AF15" s="148">
        <v>5</v>
      </c>
      <c r="AG15" s="148">
        <v>0</v>
      </c>
      <c r="AH15" s="147">
        <f t="shared" si="9"/>
        <v>0</v>
      </c>
      <c r="AI15" s="148">
        <v>5</v>
      </c>
      <c r="AJ15" s="148">
        <v>5</v>
      </c>
      <c r="AK15" s="148">
        <v>0</v>
      </c>
      <c r="AL15" s="147">
        <f t="shared" si="10"/>
        <v>0</v>
      </c>
      <c r="AM15" s="148">
        <v>5</v>
      </c>
      <c r="AN15" s="148">
        <v>4</v>
      </c>
      <c r="AO15" s="148">
        <v>0</v>
      </c>
      <c r="AP15" s="147">
        <f t="shared" si="11"/>
        <v>0</v>
      </c>
      <c r="AQ15" s="148">
        <v>5</v>
      </c>
      <c r="AR15" s="148">
        <v>0</v>
      </c>
      <c r="AS15" s="148">
        <v>0</v>
      </c>
      <c r="AT15" s="147" t="e">
        <f t="shared" si="12"/>
        <v>#DIV/0!</v>
      </c>
      <c r="AU15" s="148">
        <v>1</v>
      </c>
      <c r="AV15" s="148">
        <v>2</v>
      </c>
      <c r="AW15" s="148">
        <v>1</v>
      </c>
      <c r="AX15" s="147">
        <f t="shared" si="13"/>
        <v>50</v>
      </c>
      <c r="AY15" s="148">
        <v>1</v>
      </c>
      <c r="AZ15" s="148">
        <v>11</v>
      </c>
      <c r="BA15" s="148">
        <v>0</v>
      </c>
      <c r="BB15" s="147">
        <f t="shared" si="14"/>
        <v>0</v>
      </c>
      <c r="BC15" s="148">
        <v>5</v>
      </c>
      <c r="BD15" s="148">
        <v>7</v>
      </c>
      <c r="BE15" s="148">
        <v>0</v>
      </c>
      <c r="BF15" s="147">
        <f t="shared" si="15"/>
        <v>0</v>
      </c>
      <c r="BG15" s="148">
        <v>5</v>
      </c>
      <c r="BH15" s="148">
        <v>0</v>
      </c>
      <c r="BI15" s="148">
        <v>0</v>
      </c>
      <c r="BJ15" s="147" t="e">
        <f t="shared" si="16"/>
        <v>#DIV/0!</v>
      </c>
      <c r="BK15" s="148">
        <v>1</v>
      </c>
      <c r="BL15" s="148">
        <v>8</v>
      </c>
      <c r="BM15" s="148">
        <v>1</v>
      </c>
      <c r="BN15" s="147">
        <f t="shared" si="17"/>
        <v>12.5</v>
      </c>
      <c r="BO15" s="148">
        <v>1</v>
      </c>
      <c r="BP15" s="148">
        <v>4</v>
      </c>
      <c r="BQ15" s="148">
        <v>0</v>
      </c>
      <c r="BR15" s="147">
        <f t="shared" si="18"/>
        <v>0</v>
      </c>
      <c r="BS15" s="148">
        <v>5</v>
      </c>
      <c r="BT15" s="149">
        <f t="shared" si="19"/>
        <v>75</v>
      </c>
      <c r="BU15" s="149">
        <f t="shared" si="20"/>
        <v>5</v>
      </c>
      <c r="BV15" s="145">
        <f t="shared" si="21"/>
        <v>6.666666666666667</v>
      </c>
      <c r="BW15" s="150">
        <v>5</v>
      </c>
      <c r="BX15" s="151">
        <v>10</v>
      </c>
      <c r="BY15" s="151">
        <v>0</v>
      </c>
      <c r="BZ15" s="146">
        <f t="shared" si="22"/>
        <v>0</v>
      </c>
      <c r="CA15" s="151">
        <v>5</v>
      </c>
      <c r="CB15" s="151">
        <v>24</v>
      </c>
      <c r="CC15" s="151">
        <v>0</v>
      </c>
      <c r="CD15" s="146">
        <f t="shared" si="23"/>
        <v>0</v>
      </c>
      <c r="CE15" s="151">
        <v>5</v>
      </c>
      <c r="CF15" s="106">
        <f t="shared" si="24"/>
        <v>109</v>
      </c>
      <c r="CG15" s="106">
        <f t="shared" si="25"/>
        <v>5</v>
      </c>
      <c r="CH15" s="147">
        <f t="shared" si="26"/>
        <v>4.5871559633027523</v>
      </c>
      <c r="CI15" s="107">
        <v>5</v>
      </c>
      <c r="CJ15" s="49"/>
      <c r="CK15" s="49"/>
      <c r="CL15" s="49"/>
      <c r="CM15" s="49"/>
      <c r="CN15" s="49"/>
      <c r="CO15" s="49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</row>
    <row r="16" spans="1:132" s="35" customFormat="1" ht="109.5" customHeight="1">
      <c r="A16" s="44">
        <v>11</v>
      </c>
      <c r="B16" s="119" t="s">
        <v>101</v>
      </c>
      <c r="C16" s="118" t="s">
        <v>183</v>
      </c>
      <c r="D16" s="167">
        <v>183</v>
      </c>
      <c r="E16" s="159">
        <v>120</v>
      </c>
      <c r="F16" s="157">
        <f t="shared" si="2"/>
        <v>65.573770491803273</v>
      </c>
      <c r="G16" s="148">
        <v>3</v>
      </c>
      <c r="H16" s="148">
        <v>264</v>
      </c>
      <c r="I16" s="148">
        <v>264</v>
      </c>
      <c r="J16" s="147">
        <f t="shared" si="3"/>
        <v>100</v>
      </c>
      <c r="K16" s="148">
        <v>5</v>
      </c>
      <c r="L16" s="148">
        <v>239</v>
      </c>
      <c r="M16" s="148">
        <v>239</v>
      </c>
      <c r="N16" s="147">
        <f t="shared" si="4"/>
        <v>100</v>
      </c>
      <c r="O16" s="148">
        <v>5</v>
      </c>
      <c r="P16" s="148">
        <v>227</v>
      </c>
      <c r="Q16" s="148">
        <v>139</v>
      </c>
      <c r="R16" s="147">
        <f t="shared" si="5"/>
        <v>61.233480176211451</v>
      </c>
      <c r="S16" s="148">
        <v>3</v>
      </c>
      <c r="T16" s="148">
        <v>204</v>
      </c>
      <c r="U16" s="148">
        <v>32</v>
      </c>
      <c r="V16" s="147">
        <f t="shared" si="6"/>
        <v>15.686274509803921</v>
      </c>
      <c r="W16" s="148">
        <v>1</v>
      </c>
      <c r="X16" s="148">
        <v>122</v>
      </c>
      <c r="Y16" s="148">
        <v>122</v>
      </c>
      <c r="Z16" s="147">
        <f t="shared" si="7"/>
        <v>100</v>
      </c>
      <c r="AA16" s="148">
        <v>5</v>
      </c>
      <c r="AB16" s="148">
        <v>206</v>
      </c>
      <c r="AC16" s="148">
        <v>31</v>
      </c>
      <c r="AD16" s="147">
        <f t="shared" si="8"/>
        <v>15.048543689320388</v>
      </c>
      <c r="AE16" s="148">
        <v>1</v>
      </c>
      <c r="AF16" s="148">
        <v>139</v>
      </c>
      <c r="AG16" s="148">
        <v>68</v>
      </c>
      <c r="AH16" s="147">
        <f t="shared" si="9"/>
        <v>48.920863309352519</v>
      </c>
      <c r="AI16" s="148">
        <v>1</v>
      </c>
      <c r="AJ16" s="148">
        <v>412</v>
      </c>
      <c r="AK16" s="148">
        <v>409</v>
      </c>
      <c r="AL16" s="147">
        <f t="shared" si="10"/>
        <v>99.271844660194176</v>
      </c>
      <c r="AM16" s="148">
        <v>5</v>
      </c>
      <c r="AN16" s="148">
        <v>136</v>
      </c>
      <c r="AO16" s="148">
        <v>77</v>
      </c>
      <c r="AP16" s="147">
        <f t="shared" si="11"/>
        <v>56.617647058823529</v>
      </c>
      <c r="AQ16" s="148">
        <v>2</v>
      </c>
      <c r="AR16" s="148">
        <v>97</v>
      </c>
      <c r="AS16" s="148">
        <v>67</v>
      </c>
      <c r="AT16" s="147">
        <f t="shared" si="12"/>
        <v>69.072164948453604</v>
      </c>
      <c r="AU16" s="148">
        <v>3</v>
      </c>
      <c r="AV16" s="148">
        <v>97</v>
      </c>
      <c r="AW16" s="148">
        <v>95</v>
      </c>
      <c r="AX16" s="147">
        <f t="shared" si="13"/>
        <v>97.9381443298969</v>
      </c>
      <c r="AY16" s="148">
        <v>5</v>
      </c>
      <c r="AZ16" s="148">
        <v>361</v>
      </c>
      <c r="BA16" s="148">
        <v>301</v>
      </c>
      <c r="BB16" s="147">
        <f t="shared" si="14"/>
        <v>83.37950138504155</v>
      </c>
      <c r="BC16" s="148">
        <v>4</v>
      </c>
      <c r="BD16" s="148">
        <v>321</v>
      </c>
      <c r="BE16" s="148">
        <v>276</v>
      </c>
      <c r="BF16" s="147">
        <f t="shared" si="15"/>
        <v>85.981308411214954</v>
      </c>
      <c r="BG16" s="148">
        <v>5</v>
      </c>
      <c r="BH16" s="148">
        <v>148</v>
      </c>
      <c r="BI16" s="148">
        <v>19</v>
      </c>
      <c r="BJ16" s="147">
        <f t="shared" si="16"/>
        <v>12.837837837837837</v>
      </c>
      <c r="BK16" s="148">
        <v>1</v>
      </c>
      <c r="BL16" s="148">
        <v>201</v>
      </c>
      <c r="BM16" s="148">
        <v>201</v>
      </c>
      <c r="BN16" s="147">
        <f t="shared" si="17"/>
        <v>100</v>
      </c>
      <c r="BO16" s="148">
        <v>5</v>
      </c>
      <c r="BP16" s="148">
        <v>202</v>
      </c>
      <c r="BQ16" s="148">
        <v>202</v>
      </c>
      <c r="BR16" s="147">
        <f t="shared" si="18"/>
        <v>100</v>
      </c>
      <c r="BS16" s="148">
        <v>5</v>
      </c>
      <c r="BT16" s="149">
        <f t="shared" si="19"/>
        <v>3559</v>
      </c>
      <c r="BU16" s="149">
        <f t="shared" si="20"/>
        <v>2662</v>
      </c>
      <c r="BV16" s="145">
        <f t="shared" si="21"/>
        <v>74.796291093003646</v>
      </c>
      <c r="BW16" s="150">
        <v>4</v>
      </c>
      <c r="BX16" s="151">
        <v>317</v>
      </c>
      <c r="BY16" s="151">
        <v>164</v>
      </c>
      <c r="BZ16" s="146">
        <f t="shared" si="22"/>
        <v>51.735015772870661</v>
      </c>
      <c r="CA16" s="151">
        <v>2</v>
      </c>
      <c r="CB16" s="151">
        <v>593</v>
      </c>
      <c r="CC16" s="151">
        <v>502</v>
      </c>
      <c r="CD16" s="146">
        <f t="shared" si="23"/>
        <v>84.654300168634066</v>
      </c>
      <c r="CE16" s="151">
        <v>4</v>
      </c>
      <c r="CF16" s="106">
        <f t="shared" si="24"/>
        <v>4469</v>
      </c>
      <c r="CG16" s="106">
        <f t="shared" si="25"/>
        <v>3328</v>
      </c>
      <c r="CH16" s="147">
        <f t="shared" si="26"/>
        <v>74.468561199373468</v>
      </c>
      <c r="CI16" s="107">
        <v>4</v>
      </c>
      <c r="CJ16" s="28"/>
      <c r="CK16" s="28"/>
      <c r="CL16" s="28"/>
      <c r="CM16" s="28"/>
      <c r="CN16" s="28"/>
      <c r="CO16" s="28"/>
    </row>
    <row r="17" spans="1:93" s="47" customFormat="1" ht="113.25" customHeight="1">
      <c r="A17" s="45">
        <v>12</v>
      </c>
      <c r="B17" s="176" t="s">
        <v>102</v>
      </c>
      <c r="C17" s="118" t="s">
        <v>152</v>
      </c>
      <c r="D17" s="167">
        <v>120</v>
      </c>
      <c r="E17" s="159">
        <v>75</v>
      </c>
      <c r="F17" s="157">
        <f t="shared" si="2"/>
        <v>62.5</v>
      </c>
      <c r="G17" s="148">
        <v>3</v>
      </c>
      <c r="H17" s="148">
        <v>269</v>
      </c>
      <c r="I17" s="148">
        <v>146</v>
      </c>
      <c r="J17" s="147">
        <f t="shared" si="3"/>
        <v>54.27509293680297</v>
      </c>
      <c r="K17" s="148">
        <v>1</v>
      </c>
      <c r="L17" s="148">
        <v>249</v>
      </c>
      <c r="M17" s="148">
        <v>94</v>
      </c>
      <c r="N17" s="147">
        <f t="shared" si="4"/>
        <v>37.751004016064257</v>
      </c>
      <c r="O17" s="148">
        <v>1</v>
      </c>
      <c r="P17" s="148">
        <v>139</v>
      </c>
      <c r="Q17" s="148">
        <v>31</v>
      </c>
      <c r="R17" s="147">
        <f t="shared" si="5"/>
        <v>22.302158273381295</v>
      </c>
      <c r="S17" s="148">
        <v>1</v>
      </c>
      <c r="T17" s="148">
        <v>32</v>
      </c>
      <c r="U17" s="148">
        <v>7</v>
      </c>
      <c r="V17" s="147">
        <f t="shared" si="6"/>
        <v>21.875</v>
      </c>
      <c r="W17" s="148">
        <v>1</v>
      </c>
      <c r="X17" s="148">
        <v>125</v>
      </c>
      <c r="Y17" s="148">
        <v>70</v>
      </c>
      <c r="Z17" s="147">
        <f t="shared" si="7"/>
        <v>56.000000000000007</v>
      </c>
      <c r="AA17" s="148">
        <v>2</v>
      </c>
      <c r="AB17" s="148">
        <v>31</v>
      </c>
      <c r="AC17" s="148">
        <v>10</v>
      </c>
      <c r="AD17" s="147">
        <f t="shared" si="8"/>
        <v>32.258064516129032</v>
      </c>
      <c r="AE17" s="148">
        <v>1</v>
      </c>
      <c r="AF17" s="148">
        <v>68</v>
      </c>
      <c r="AG17" s="148">
        <v>33</v>
      </c>
      <c r="AH17" s="147">
        <f t="shared" si="9"/>
        <v>48.529411764705884</v>
      </c>
      <c r="AI17" s="148">
        <v>1</v>
      </c>
      <c r="AJ17" s="148">
        <v>409</v>
      </c>
      <c r="AK17" s="148">
        <v>382</v>
      </c>
      <c r="AL17" s="147">
        <f t="shared" si="10"/>
        <v>93.398533007334962</v>
      </c>
      <c r="AM17" s="148">
        <v>5</v>
      </c>
      <c r="AN17" s="148">
        <v>77</v>
      </c>
      <c r="AO17" s="148">
        <v>55</v>
      </c>
      <c r="AP17" s="147">
        <f t="shared" si="11"/>
        <v>71.428571428571431</v>
      </c>
      <c r="AQ17" s="148">
        <v>5</v>
      </c>
      <c r="AR17" s="148">
        <v>67</v>
      </c>
      <c r="AS17" s="148">
        <v>13</v>
      </c>
      <c r="AT17" s="147">
        <f t="shared" si="12"/>
        <v>19.402985074626866</v>
      </c>
      <c r="AU17" s="148">
        <v>1</v>
      </c>
      <c r="AV17" s="148">
        <v>95</v>
      </c>
      <c r="AW17" s="148">
        <v>63</v>
      </c>
      <c r="AX17" s="147">
        <f t="shared" si="13"/>
        <v>66.315789473684205</v>
      </c>
      <c r="AY17" s="148">
        <v>4</v>
      </c>
      <c r="AZ17" s="148">
        <v>301</v>
      </c>
      <c r="BA17" s="148">
        <v>165</v>
      </c>
      <c r="BB17" s="147">
        <f t="shared" si="14"/>
        <v>54.817275747508312</v>
      </c>
      <c r="BC17" s="148">
        <v>1</v>
      </c>
      <c r="BD17" s="148">
        <v>276</v>
      </c>
      <c r="BE17" s="148">
        <v>134</v>
      </c>
      <c r="BF17" s="147">
        <f t="shared" si="15"/>
        <v>48.550724637681157</v>
      </c>
      <c r="BG17" s="148">
        <v>1</v>
      </c>
      <c r="BH17" s="148">
        <v>19</v>
      </c>
      <c r="BI17" s="148">
        <v>5</v>
      </c>
      <c r="BJ17" s="147">
        <f t="shared" si="16"/>
        <v>26.315789473684209</v>
      </c>
      <c r="BK17" s="148">
        <v>1</v>
      </c>
      <c r="BL17" s="148">
        <v>206</v>
      </c>
      <c r="BM17" s="148">
        <v>150</v>
      </c>
      <c r="BN17" s="147">
        <f t="shared" si="17"/>
        <v>72.815533980582529</v>
      </c>
      <c r="BO17" s="148">
        <v>5</v>
      </c>
      <c r="BP17" s="148">
        <v>212</v>
      </c>
      <c r="BQ17" s="148">
        <v>131</v>
      </c>
      <c r="BR17" s="147">
        <f t="shared" si="18"/>
        <v>61.79245283018868</v>
      </c>
      <c r="BS17" s="148">
        <v>3</v>
      </c>
      <c r="BT17" s="149">
        <f t="shared" si="19"/>
        <v>2695</v>
      </c>
      <c r="BU17" s="149">
        <f t="shared" si="20"/>
        <v>1564</v>
      </c>
      <c r="BV17" s="145">
        <f t="shared" si="21"/>
        <v>58.03339517625232</v>
      </c>
      <c r="BW17" s="150">
        <v>2</v>
      </c>
      <c r="BX17" s="151">
        <v>164</v>
      </c>
      <c r="BY17" s="151">
        <v>88</v>
      </c>
      <c r="BZ17" s="146">
        <f t="shared" si="22"/>
        <v>53.658536585365852</v>
      </c>
      <c r="CA17" s="151">
        <v>1</v>
      </c>
      <c r="CB17" s="151">
        <v>502</v>
      </c>
      <c r="CC17" s="151">
        <v>276</v>
      </c>
      <c r="CD17" s="146">
        <f t="shared" si="23"/>
        <v>54.980079681274901</v>
      </c>
      <c r="CE17" s="151">
        <v>1</v>
      </c>
      <c r="CF17" s="106">
        <f t="shared" si="24"/>
        <v>3361</v>
      </c>
      <c r="CG17" s="106">
        <f t="shared" si="25"/>
        <v>1928</v>
      </c>
      <c r="CH17" s="147">
        <f t="shared" si="26"/>
        <v>57.36387979767926</v>
      </c>
      <c r="CI17" s="107">
        <v>2</v>
      </c>
      <c r="CJ17" s="46"/>
      <c r="CK17" s="46"/>
      <c r="CL17" s="46"/>
      <c r="CM17" s="46"/>
      <c r="CN17" s="46"/>
      <c r="CO17" s="46"/>
    </row>
    <row r="18" spans="1:93" s="47" customFormat="1" ht="61.5" customHeight="1">
      <c r="A18" s="45">
        <v>13</v>
      </c>
      <c r="B18" s="176" t="s">
        <v>168</v>
      </c>
      <c r="C18" s="118" t="s">
        <v>170</v>
      </c>
      <c r="D18" s="167">
        <v>112</v>
      </c>
      <c r="E18" s="159">
        <v>105.92</v>
      </c>
      <c r="F18" s="157" t="s">
        <v>184</v>
      </c>
      <c r="G18" s="148">
        <v>1</v>
      </c>
      <c r="H18" s="148">
        <v>112</v>
      </c>
      <c r="I18" s="148">
        <v>108.07</v>
      </c>
      <c r="J18" s="157" t="s">
        <v>184</v>
      </c>
      <c r="K18" s="148">
        <v>1</v>
      </c>
      <c r="L18" s="148">
        <v>112</v>
      </c>
      <c r="M18" s="148">
        <v>109.05</v>
      </c>
      <c r="N18" s="157" t="s">
        <v>184</v>
      </c>
      <c r="O18" s="148">
        <v>1</v>
      </c>
      <c r="P18" s="148">
        <v>112</v>
      </c>
      <c r="Q18" s="148">
        <v>94.27</v>
      </c>
      <c r="R18" s="157" t="s">
        <v>184</v>
      </c>
      <c r="S18" s="148">
        <v>1</v>
      </c>
      <c r="T18" s="148">
        <v>112</v>
      </c>
      <c r="U18" s="148">
        <v>109</v>
      </c>
      <c r="V18" s="157" t="s">
        <v>184</v>
      </c>
      <c r="W18" s="148">
        <v>1</v>
      </c>
      <c r="X18" s="148">
        <v>112</v>
      </c>
      <c r="Y18" s="148">
        <v>108.09</v>
      </c>
      <c r="Z18" s="157" t="s">
        <v>184</v>
      </c>
      <c r="AA18" s="148">
        <v>1</v>
      </c>
      <c r="AB18" s="148">
        <v>112</v>
      </c>
      <c r="AC18" s="148">
        <v>107.67</v>
      </c>
      <c r="AD18" s="157" t="s">
        <v>184</v>
      </c>
      <c r="AE18" s="148">
        <v>1</v>
      </c>
      <c r="AF18" s="148">
        <v>112</v>
      </c>
      <c r="AG18" s="148">
        <v>106.83</v>
      </c>
      <c r="AH18" s="157" t="s">
        <v>184</v>
      </c>
      <c r="AI18" s="148">
        <v>1</v>
      </c>
      <c r="AJ18" s="148">
        <v>112</v>
      </c>
      <c r="AK18" s="148">
        <v>110.02</v>
      </c>
      <c r="AL18" s="157" t="s">
        <v>184</v>
      </c>
      <c r="AM18" s="148">
        <v>1</v>
      </c>
      <c r="AN18" s="148">
        <v>112</v>
      </c>
      <c r="AO18" s="148">
        <v>113</v>
      </c>
      <c r="AP18" s="157" t="s">
        <v>184</v>
      </c>
      <c r="AQ18" s="148">
        <v>5</v>
      </c>
      <c r="AR18" s="148">
        <v>112</v>
      </c>
      <c r="AS18" s="148">
        <v>105</v>
      </c>
      <c r="AT18" s="157" t="s">
        <v>184</v>
      </c>
      <c r="AU18" s="148">
        <v>1</v>
      </c>
      <c r="AV18" s="148">
        <v>112</v>
      </c>
      <c r="AW18" s="148">
        <v>109.5</v>
      </c>
      <c r="AX18" s="157" t="s">
        <v>184</v>
      </c>
      <c r="AY18" s="148">
        <v>1</v>
      </c>
      <c r="AZ18" s="148">
        <v>112</v>
      </c>
      <c r="BA18" s="148">
        <v>107.86</v>
      </c>
      <c r="BB18" s="157" t="s">
        <v>184</v>
      </c>
      <c r="BC18" s="148">
        <v>1</v>
      </c>
      <c r="BD18" s="148">
        <v>112</v>
      </c>
      <c r="BE18" s="148">
        <v>103.64</v>
      </c>
      <c r="BF18" s="157" t="s">
        <v>184</v>
      </c>
      <c r="BG18" s="148">
        <v>1</v>
      </c>
      <c r="BH18" s="148">
        <v>112</v>
      </c>
      <c r="BI18" s="148">
        <v>90</v>
      </c>
      <c r="BJ18" s="157" t="s">
        <v>184</v>
      </c>
      <c r="BK18" s="148">
        <v>1</v>
      </c>
      <c r="BL18" s="148">
        <v>112</v>
      </c>
      <c r="BM18" s="148">
        <v>107.87</v>
      </c>
      <c r="BN18" s="157" t="s">
        <v>184</v>
      </c>
      <c r="BO18" s="148">
        <v>1</v>
      </c>
      <c r="BP18" s="148">
        <v>112</v>
      </c>
      <c r="BQ18" s="148">
        <v>111.06</v>
      </c>
      <c r="BR18" s="157" t="s">
        <v>184</v>
      </c>
      <c r="BS18" s="148">
        <v>1</v>
      </c>
      <c r="BT18" s="149">
        <v>112</v>
      </c>
      <c r="BU18" s="149">
        <v>107.26</v>
      </c>
      <c r="BV18" s="185" t="s">
        <v>184</v>
      </c>
      <c r="BW18" s="150">
        <v>1</v>
      </c>
      <c r="BX18" s="151">
        <v>112</v>
      </c>
      <c r="BY18" s="151">
        <v>106.23</v>
      </c>
      <c r="BZ18" s="184" t="s">
        <v>184</v>
      </c>
      <c r="CA18" s="151">
        <v>1</v>
      </c>
      <c r="CB18" s="151">
        <v>112</v>
      </c>
      <c r="CC18" s="151">
        <v>103.94</v>
      </c>
      <c r="CD18" s="186" t="s">
        <v>184</v>
      </c>
      <c r="CE18" s="151">
        <v>1</v>
      </c>
      <c r="CF18" s="106">
        <v>112</v>
      </c>
      <c r="CG18" s="106">
        <v>107.26</v>
      </c>
      <c r="CH18" s="157" t="s">
        <v>184</v>
      </c>
      <c r="CI18" s="107">
        <v>1</v>
      </c>
      <c r="CJ18" s="46"/>
      <c r="CK18" s="46"/>
      <c r="CL18" s="46"/>
      <c r="CM18" s="46"/>
      <c r="CN18" s="46"/>
      <c r="CO18" s="46"/>
    </row>
    <row r="19" spans="1:93" s="47" customFormat="1" ht="57.75" customHeight="1">
      <c r="A19" s="45">
        <v>14</v>
      </c>
      <c r="B19" s="176" t="s">
        <v>169</v>
      </c>
      <c r="C19" s="118" t="s">
        <v>171</v>
      </c>
      <c r="D19" s="167">
        <v>113</v>
      </c>
      <c r="E19" s="159">
        <v>109.25</v>
      </c>
      <c r="F19" s="157" t="s">
        <v>184</v>
      </c>
      <c r="G19" s="148">
        <v>1</v>
      </c>
      <c r="H19" s="148">
        <v>113</v>
      </c>
      <c r="I19" s="148">
        <v>107.29</v>
      </c>
      <c r="J19" s="157" t="s">
        <v>184</v>
      </c>
      <c r="K19" s="148">
        <v>1</v>
      </c>
      <c r="L19" s="148">
        <v>113</v>
      </c>
      <c r="M19" s="148">
        <v>107.54</v>
      </c>
      <c r="N19" s="157" t="s">
        <v>184</v>
      </c>
      <c r="O19" s="148">
        <v>1</v>
      </c>
      <c r="P19" s="148">
        <v>113</v>
      </c>
      <c r="Q19" s="148">
        <v>98.64</v>
      </c>
      <c r="R19" s="157" t="s">
        <v>184</v>
      </c>
      <c r="S19" s="148">
        <v>1</v>
      </c>
      <c r="T19" s="148">
        <v>113</v>
      </c>
      <c r="U19" s="148">
        <v>94.75</v>
      </c>
      <c r="V19" s="157" t="s">
        <v>184</v>
      </c>
      <c r="W19" s="148">
        <v>1</v>
      </c>
      <c r="X19" s="148">
        <v>113</v>
      </c>
      <c r="Y19" s="148">
        <v>109.69</v>
      </c>
      <c r="Z19" s="157" t="s">
        <v>184</v>
      </c>
      <c r="AA19" s="148">
        <v>1</v>
      </c>
      <c r="AB19" s="148">
        <v>113</v>
      </c>
      <c r="AC19" s="148">
        <v>92.75</v>
      </c>
      <c r="AD19" s="157" t="s">
        <v>184</v>
      </c>
      <c r="AE19" s="148">
        <v>1</v>
      </c>
      <c r="AF19" s="148">
        <v>113</v>
      </c>
      <c r="AG19" s="148">
        <v>106.73</v>
      </c>
      <c r="AH19" s="157" t="s">
        <v>184</v>
      </c>
      <c r="AI19" s="148">
        <v>1</v>
      </c>
      <c r="AJ19" s="148">
        <v>113</v>
      </c>
      <c r="AK19" s="148">
        <v>111.46</v>
      </c>
      <c r="AL19" s="157" t="s">
        <v>184</v>
      </c>
      <c r="AM19" s="148">
        <v>1</v>
      </c>
      <c r="AN19" s="148">
        <v>113</v>
      </c>
      <c r="AO19" s="148">
        <v>112.44</v>
      </c>
      <c r="AP19" s="157" t="s">
        <v>184</v>
      </c>
      <c r="AQ19" s="148">
        <v>1</v>
      </c>
      <c r="AR19" s="148">
        <v>113</v>
      </c>
      <c r="AS19" s="148">
        <v>107.67</v>
      </c>
      <c r="AT19" s="157" t="s">
        <v>184</v>
      </c>
      <c r="AU19" s="148">
        <v>1</v>
      </c>
      <c r="AV19" s="148">
        <v>113</v>
      </c>
      <c r="AW19" s="148">
        <v>112.73</v>
      </c>
      <c r="AX19" s="157" t="s">
        <v>184</v>
      </c>
      <c r="AY19" s="148">
        <v>1</v>
      </c>
      <c r="AZ19" s="148">
        <v>113</v>
      </c>
      <c r="BA19" s="148">
        <v>109.39</v>
      </c>
      <c r="BB19" s="157" t="s">
        <v>184</v>
      </c>
      <c r="BC19" s="148">
        <v>1</v>
      </c>
      <c r="BD19" s="148">
        <v>113</v>
      </c>
      <c r="BE19" s="148">
        <v>104</v>
      </c>
      <c r="BF19" s="157" t="s">
        <v>184</v>
      </c>
      <c r="BG19" s="148">
        <v>1</v>
      </c>
      <c r="BH19" s="148">
        <v>113</v>
      </c>
      <c r="BI19" s="148">
        <v>105.67</v>
      </c>
      <c r="BJ19" s="157" t="s">
        <v>184</v>
      </c>
      <c r="BK19" s="148">
        <v>1</v>
      </c>
      <c r="BL19" s="148">
        <v>113</v>
      </c>
      <c r="BM19" s="148">
        <v>107.41</v>
      </c>
      <c r="BN19" s="157" t="s">
        <v>184</v>
      </c>
      <c r="BO19" s="148">
        <v>1</v>
      </c>
      <c r="BP19" s="148">
        <v>113</v>
      </c>
      <c r="BQ19" s="148">
        <v>113.36</v>
      </c>
      <c r="BR19" s="157" t="s">
        <v>184</v>
      </c>
      <c r="BS19" s="148">
        <v>5</v>
      </c>
      <c r="BT19" s="149">
        <v>113</v>
      </c>
      <c r="BU19" s="149">
        <v>108.38</v>
      </c>
      <c r="BV19" s="185" t="s">
        <v>184</v>
      </c>
      <c r="BW19" s="150">
        <v>1</v>
      </c>
      <c r="BX19" s="151">
        <v>113</v>
      </c>
      <c r="BY19" s="151">
        <v>106.18</v>
      </c>
      <c r="BZ19" s="184" t="s">
        <v>184</v>
      </c>
      <c r="CA19" s="151">
        <v>1</v>
      </c>
      <c r="CB19" s="151">
        <v>113</v>
      </c>
      <c r="CC19" s="151">
        <v>105.31</v>
      </c>
      <c r="CD19" s="184" t="s">
        <v>184</v>
      </c>
      <c r="CE19" s="151">
        <v>1</v>
      </c>
      <c r="CF19" s="106">
        <v>113</v>
      </c>
      <c r="CG19" s="106">
        <v>108.38</v>
      </c>
      <c r="CH19" s="157" t="s">
        <v>184</v>
      </c>
      <c r="CI19" s="107">
        <v>1</v>
      </c>
      <c r="CJ19" s="46"/>
      <c r="CK19" s="46"/>
      <c r="CL19" s="46"/>
      <c r="CM19" s="46"/>
      <c r="CN19" s="46"/>
      <c r="CO19" s="46"/>
    </row>
    <row r="20" spans="1:93" s="47" customFormat="1" ht="107.25" customHeight="1">
      <c r="A20" s="45">
        <v>15</v>
      </c>
      <c r="B20" s="176" t="s">
        <v>75</v>
      </c>
      <c r="C20" s="118" t="s">
        <v>153</v>
      </c>
      <c r="D20" s="167">
        <v>73</v>
      </c>
      <c r="E20" s="159">
        <v>71</v>
      </c>
      <c r="F20" s="157">
        <f t="shared" si="2"/>
        <v>97.260273972602747</v>
      </c>
      <c r="G20" s="148">
        <v>5</v>
      </c>
      <c r="H20" s="148">
        <v>89</v>
      </c>
      <c r="I20" s="148">
        <v>76</v>
      </c>
      <c r="J20" s="147">
        <f t="shared" si="3"/>
        <v>85.393258426966284</v>
      </c>
      <c r="K20" s="148">
        <v>5</v>
      </c>
      <c r="L20" s="148">
        <v>73</v>
      </c>
      <c r="M20" s="148">
        <v>26</v>
      </c>
      <c r="N20" s="147">
        <f t="shared" si="4"/>
        <v>35.61643835616438</v>
      </c>
      <c r="O20" s="148">
        <v>1</v>
      </c>
      <c r="P20" s="148">
        <v>44</v>
      </c>
      <c r="Q20" s="148">
        <v>39</v>
      </c>
      <c r="R20" s="147">
        <f t="shared" si="5"/>
        <v>88.63636363636364</v>
      </c>
      <c r="S20" s="148">
        <v>5</v>
      </c>
      <c r="T20" s="148">
        <v>41</v>
      </c>
      <c r="U20" s="148">
        <v>36</v>
      </c>
      <c r="V20" s="147">
        <f t="shared" si="6"/>
        <v>87.804878048780495</v>
      </c>
      <c r="W20" s="148">
        <v>5</v>
      </c>
      <c r="X20" s="148">
        <v>0</v>
      </c>
      <c r="Y20" s="148">
        <v>0</v>
      </c>
      <c r="Z20" s="147" t="e">
        <f t="shared" si="7"/>
        <v>#DIV/0!</v>
      </c>
      <c r="AA20" s="148">
        <v>1</v>
      </c>
      <c r="AB20" s="148">
        <v>0</v>
      </c>
      <c r="AC20" s="148">
        <v>0</v>
      </c>
      <c r="AD20" s="147" t="e">
        <f t="shared" si="8"/>
        <v>#DIV/0!</v>
      </c>
      <c r="AE20" s="148">
        <v>1</v>
      </c>
      <c r="AF20" s="148">
        <v>44</v>
      </c>
      <c r="AG20" s="148">
        <v>30</v>
      </c>
      <c r="AH20" s="147">
        <f t="shared" si="9"/>
        <v>68.181818181818173</v>
      </c>
      <c r="AI20" s="148">
        <v>1</v>
      </c>
      <c r="AJ20" s="148">
        <v>6</v>
      </c>
      <c r="AK20" s="148">
        <v>0</v>
      </c>
      <c r="AL20" s="147">
        <f t="shared" si="10"/>
        <v>0</v>
      </c>
      <c r="AM20" s="148">
        <v>1</v>
      </c>
      <c r="AN20" s="148">
        <v>34</v>
      </c>
      <c r="AO20" s="148">
        <v>23</v>
      </c>
      <c r="AP20" s="147">
        <f t="shared" si="11"/>
        <v>67.64705882352942</v>
      </c>
      <c r="AQ20" s="148">
        <v>1</v>
      </c>
      <c r="AR20" s="148">
        <v>31</v>
      </c>
      <c r="AS20" s="148">
        <v>28</v>
      </c>
      <c r="AT20" s="147">
        <f t="shared" si="12"/>
        <v>90.322580645161281</v>
      </c>
      <c r="AU20" s="148">
        <v>5</v>
      </c>
      <c r="AV20" s="148">
        <v>24</v>
      </c>
      <c r="AW20" s="148">
        <v>23</v>
      </c>
      <c r="AX20" s="147">
        <f t="shared" si="13"/>
        <v>95.833333333333343</v>
      </c>
      <c r="AY20" s="148">
        <v>5</v>
      </c>
      <c r="AZ20" s="148">
        <v>108</v>
      </c>
      <c r="BA20" s="148">
        <v>108</v>
      </c>
      <c r="BB20" s="147">
        <f t="shared" si="14"/>
        <v>100</v>
      </c>
      <c r="BC20" s="148">
        <v>5</v>
      </c>
      <c r="BD20" s="148">
        <v>77</v>
      </c>
      <c r="BE20" s="148">
        <v>71</v>
      </c>
      <c r="BF20" s="147">
        <f t="shared" si="15"/>
        <v>92.20779220779221</v>
      </c>
      <c r="BG20" s="148">
        <v>5</v>
      </c>
      <c r="BH20" s="148">
        <v>23</v>
      </c>
      <c r="BI20" s="148">
        <v>23</v>
      </c>
      <c r="BJ20" s="147">
        <f t="shared" si="16"/>
        <v>100</v>
      </c>
      <c r="BK20" s="148">
        <v>5</v>
      </c>
      <c r="BL20" s="148">
        <v>57</v>
      </c>
      <c r="BM20" s="148">
        <v>53</v>
      </c>
      <c r="BN20" s="147">
        <f t="shared" si="17"/>
        <v>92.982456140350877</v>
      </c>
      <c r="BO20" s="148">
        <v>5</v>
      </c>
      <c r="BP20" s="148">
        <v>58</v>
      </c>
      <c r="BQ20" s="148">
        <v>56</v>
      </c>
      <c r="BR20" s="147">
        <f t="shared" si="18"/>
        <v>96.551724137931032</v>
      </c>
      <c r="BS20" s="148">
        <v>5</v>
      </c>
      <c r="BT20" s="149">
        <f t="shared" si="19"/>
        <v>782</v>
      </c>
      <c r="BU20" s="149">
        <f t="shared" si="20"/>
        <v>663</v>
      </c>
      <c r="BV20" s="145">
        <f t="shared" si="21"/>
        <v>84.782608695652172</v>
      </c>
      <c r="BW20" s="150">
        <v>4</v>
      </c>
      <c r="BX20" s="151">
        <v>112</v>
      </c>
      <c r="BY20" s="151">
        <v>94</v>
      </c>
      <c r="BZ20" s="146">
        <f t="shared" si="22"/>
        <v>83.928571428571431</v>
      </c>
      <c r="CA20" s="151">
        <v>4</v>
      </c>
      <c r="CB20" s="151">
        <v>263</v>
      </c>
      <c r="CC20" s="151">
        <v>226</v>
      </c>
      <c r="CD20" s="146">
        <f t="shared" si="23"/>
        <v>85.93155893536121</v>
      </c>
      <c r="CE20" s="151">
        <v>5</v>
      </c>
      <c r="CF20" s="106">
        <f t="shared" si="24"/>
        <v>1157</v>
      </c>
      <c r="CG20" s="106">
        <f t="shared" si="25"/>
        <v>983</v>
      </c>
      <c r="CH20" s="147">
        <f t="shared" si="26"/>
        <v>84.961106309420913</v>
      </c>
      <c r="CI20" s="107">
        <v>4</v>
      </c>
      <c r="CJ20" s="46"/>
      <c r="CK20" s="46"/>
      <c r="CL20" s="46"/>
      <c r="CM20" s="46"/>
      <c r="CN20" s="46"/>
      <c r="CO20" s="46"/>
    </row>
    <row r="21" spans="1:93" s="35" customFormat="1" ht="126" customHeight="1">
      <c r="A21" s="44">
        <v>16</v>
      </c>
      <c r="B21" s="119" t="s">
        <v>186</v>
      </c>
      <c r="C21" s="118" t="s">
        <v>154</v>
      </c>
      <c r="D21" s="167">
        <v>68</v>
      </c>
      <c r="E21" s="159">
        <v>67</v>
      </c>
      <c r="F21" s="157">
        <f t="shared" si="2"/>
        <v>98.529411764705884</v>
      </c>
      <c r="G21" s="148">
        <v>5</v>
      </c>
      <c r="H21" s="148">
        <v>96</v>
      </c>
      <c r="I21" s="148">
        <v>96</v>
      </c>
      <c r="J21" s="147">
        <f t="shared" si="3"/>
        <v>100</v>
      </c>
      <c r="K21" s="148">
        <v>5</v>
      </c>
      <c r="L21" s="148">
        <v>85</v>
      </c>
      <c r="M21" s="148">
        <v>84</v>
      </c>
      <c r="N21" s="147">
        <f t="shared" si="4"/>
        <v>98.82352941176471</v>
      </c>
      <c r="O21" s="148">
        <v>5</v>
      </c>
      <c r="P21" s="148">
        <v>77</v>
      </c>
      <c r="Q21" s="148">
        <v>76</v>
      </c>
      <c r="R21" s="147">
        <f t="shared" si="5"/>
        <v>98.701298701298697</v>
      </c>
      <c r="S21" s="148">
        <v>5</v>
      </c>
      <c r="T21" s="148">
        <v>74</v>
      </c>
      <c r="U21" s="148">
        <v>51</v>
      </c>
      <c r="V21" s="147">
        <f t="shared" si="6"/>
        <v>68.918918918918919</v>
      </c>
      <c r="W21" s="148">
        <v>1</v>
      </c>
      <c r="X21" s="148">
        <v>42</v>
      </c>
      <c r="Y21" s="148">
        <v>42</v>
      </c>
      <c r="Z21" s="147">
        <f t="shared" si="7"/>
        <v>100</v>
      </c>
      <c r="AA21" s="148">
        <v>5</v>
      </c>
      <c r="AB21" s="148">
        <v>89</v>
      </c>
      <c r="AC21" s="148">
        <v>89</v>
      </c>
      <c r="AD21" s="147">
        <f t="shared" si="8"/>
        <v>100</v>
      </c>
      <c r="AE21" s="148">
        <v>5</v>
      </c>
      <c r="AF21" s="148">
        <v>45</v>
      </c>
      <c r="AG21" s="148">
        <v>44</v>
      </c>
      <c r="AH21" s="147">
        <f t="shared" si="9"/>
        <v>97.777777777777771</v>
      </c>
      <c r="AI21" s="148">
        <v>5</v>
      </c>
      <c r="AJ21" s="148">
        <v>163</v>
      </c>
      <c r="AK21" s="148">
        <v>163</v>
      </c>
      <c r="AL21" s="147">
        <f t="shared" si="10"/>
        <v>100</v>
      </c>
      <c r="AM21" s="148">
        <v>5</v>
      </c>
      <c r="AN21" s="148">
        <v>43</v>
      </c>
      <c r="AO21" s="148">
        <v>33</v>
      </c>
      <c r="AP21" s="147">
        <f t="shared" si="11"/>
        <v>76.744186046511629</v>
      </c>
      <c r="AQ21" s="148">
        <v>2</v>
      </c>
      <c r="AR21" s="148">
        <v>34</v>
      </c>
      <c r="AS21" s="148">
        <v>24</v>
      </c>
      <c r="AT21" s="147">
        <f t="shared" si="12"/>
        <v>70.588235294117652</v>
      </c>
      <c r="AU21" s="148">
        <v>2</v>
      </c>
      <c r="AV21" s="148">
        <v>28</v>
      </c>
      <c r="AW21" s="148">
        <v>28</v>
      </c>
      <c r="AX21" s="147">
        <f t="shared" si="13"/>
        <v>100</v>
      </c>
      <c r="AY21" s="148">
        <v>5</v>
      </c>
      <c r="AZ21" s="148">
        <v>132</v>
      </c>
      <c r="BA21" s="148">
        <v>132</v>
      </c>
      <c r="BB21" s="147">
        <f t="shared" si="14"/>
        <v>100</v>
      </c>
      <c r="BC21" s="148">
        <v>5</v>
      </c>
      <c r="BD21" s="148">
        <v>98</v>
      </c>
      <c r="BE21" s="148">
        <v>97</v>
      </c>
      <c r="BF21" s="147">
        <f t="shared" si="15"/>
        <v>98.979591836734699</v>
      </c>
      <c r="BG21" s="148">
        <v>5</v>
      </c>
      <c r="BH21" s="148">
        <v>60</v>
      </c>
      <c r="BI21" s="148">
        <v>47</v>
      </c>
      <c r="BJ21" s="147">
        <f t="shared" si="16"/>
        <v>78.333333333333329</v>
      </c>
      <c r="BK21" s="148">
        <v>2</v>
      </c>
      <c r="BL21" s="148">
        <v>72</v>
      </c>
      <c r="BM21" s="148">
        <v>72</v>
      </c>
      <c r="BN21" s="147">
        <f t="shared" si="17"/>
        <v>100</v>
      </c>
      <c r="BO21" s="148">
        <v>5</v>
      </c>
      <c r="BP21" s="148">
        <v>75</v>
      </c>
      <c r="BQ21" s="148">
        <v>75</v>
      </c>
      <c r="BR21" s="147">
        <f t="shared" si="18"/>
        <v>100</v>
      </c>
      <c r="BS21" s="148">
        <v>5</v>
      </c>
      <c r="BT21" s="149">
        <f t="shared" si="19"/>
        <v>1281</v>
      </c>
      <c r="BU21" s="149">
        <f t="shared" si="20"/>
        <v>1220</v>
      </c>
      <c r="BV21" s="145">
        <f t="shared" si="21"/>
        <v>95.238095238095241</v>
      </c>
      <c r="BW21" s="150">
        <v>5</v>
      </c>
      <c r="BX21" s="151">
        <v>116</v>
      </c>
      <c r="BY21" s="151">
        <v>103</v>
      </c>
      <c r="BZ21" s="146">
        <f t="shared" si="22"/>
        <v>88.793103448275858</v>
      </c>
      <c r="CA21" s="151">
        <v>3</v>
      </c>
      <c r="CB21" s="151">
        <v>211</v>
      </c>
      <c r="CC21" s="151">
        <v>209</v>
      </c>
      <c r="CD21" s="146">
        <f t="shared" si="23"/>
        <v>99.052132701421797</v>
      </c>
      <c r="CE21" s="151">
        <v>5</v>
      </c>
      <c r="CF21" s="106">
        <f t="shared" si="24"/>
        <v>1608</v>
      </c>
      <c r="CG21" s="106">
        <f t="shared" si="25"/>
        <v>1532</v>
      </c>
      <c r="CH21" s="147">
        <f t="shared" si="26"/>
        <v>95.273631840796014</v>
      </c>
      <c r="CI21" s="107">
        <v>5</v>
      </c>
      <c r="CJ21" s="28"/>
      <c r="CK21" s="28"/>
      <c r="CL21" s="28"/>
      <c r="CM21" s="28"/>
      <c r="CN21" s="28"/>
      <c r="CO21" s="28"/>
    </row>
    <row r="22" spans="1:93" s="35" customFormat="1" ht="114.75" customHeight="1">
      <c r="A22" s="44">
        <v>17</v>
      </c>
      <c r="B22" s="119" t="s">
        <v>120</v>
      </c>
      <c r="C22" s="118" t="s">
        <v>94</v>
      </c>
      <c r="D22" s="167">
        <v>67</v>
      </c>
      <c r="E22" s="159">
        <v>29</v>
      </c>
      <c r="F22" s="157">
        <f t="shared" si="2"/>
        <v>43.283582089552233</v>
      </c>
      <c r="G22" s="148">
        <v>5</v>
      </c>
      <c r="H22" s="148">
        <v>96</v>
      </c>
      <c r="I22" s="148">
        <v>44</v>
      </c>
      <c r="J22" s="147">
        <f t="shared" si="3"/>
        <v>45.833333333333329</v>
      </c>
      <c r="K22" s="148">
        <v>5</v>
      </c>
      <c r="L22" s="148">
        <v>84</v>
      </c>
      <c r="M22" s="148">
        <v>27</v>
      </c>
      <c r="N22" s="147">
        <f t="shared" si="4"/>
        <v>32.142857142857146</v>
      </c>
      <c r="O22" s="148">
        <v>5</v>
      </c>
      <c r="P22" s="148">
        <v>76</v>
      </c>
      <c r="Q22" s="148">
        <v>35</v>
      </c>
      <c r="R22" s="147">
        <f t="shared" si="5"/>
        <v>46.05263157894737</v>
      </c>
      <c r="S22" s="148">
        <v>5</v>
      </c>
      <c r="T22" s="148">
        <v>51</v>
      </c>
      <c r="U22" s="148">
        <v>18</v>
      </c>
      <c r="V22" s="147">
        <f t="shared" si="6"/>
        <v>35.294117647058826</v>
      </c>
      <c r="W22" s="148">
        <v>5</v>
      </c>
      <c r="X22" s="148">
        <v>42</v>
      </c>
      <c r="Y22" s="148">
        <v>16</v>
      </c>
      <c r="Z22" s="147">
        <f t="shared" si="7"/>
        <v>38.095238095238095</v>
      </c>
      <c r="AA22" s="148">
        <v>5</v>
      </c>
      <c r="AB22" s="148">
        <v>89</v>
      </c>
      <c r="AC22" s="148">
        <v>34</v>
      </c>
      <c r="AD22" s="147">
        <f t="shared" si="8"/>
        <v>38.202247191011232</v>
      </c>
      <c r="AE22" s="148">
        <v>5</v>
      </c>
      <c r="AF22" s="148">
        <v>44</v>
      </c>
      <c r="AG22" s="148">
        <v>7</v>
      </c>
      <c r="AH22" s="147">
        <f t="shared" si="9"/>
        <v>15.909090909090908</v>
      </c>
      <c r="AI22" s="148">
        <v>3</v>
      </c>
      <c r="AJ22" s="148">
        <v>163</v>
      </c>
      <c r="AK22" s="148">
        <v>55</v>
      </c>
      <c r="AL22" s="147">
        <f t="shared" si="10"/>
        <v>33.742331288343557</v>
      </c>
      <c r="AM22" s="148">
        <v>5</v>
      </c>
      <c r="AN22" s="148">
        <v>33</v>
      </c>
      <c r="AO22" s="148">
        <v>15</v>
      </c>
      <c r="AP22" s="147">
        <f t="shared" si="11"/>
        <v>45.454545454545453</v>
      </c>
      <c r="AQ22" s="148">
        <v>5</v>
      </c>
      <c r="AR22" s="148">
        <v>24</v>
      </c>
      <c r="AS22" s="148">
        <v>3</v>
      </c>
      <c r="AT22" s="147">
        <f t="shared" si="12"/>
        <v>12.5</v>
      </c>
      <c r="AU22" s="148">
        <v>2</v>
      </c>
      <c r="AV22" s="148">
        <v>28</v>
      </c>
      <c r="AW22" s="148">
        <v>3</v>
      </c>
      <c r="AX22" s="147">
        <f t="shared" si="13"/>
        <v>10.714285714285714</v>
      </c>
      <c r="AY22" s="148">
        <v>2</v>
      </c>
      <c r="AZ22" s="148">
        <v>132</v>
      </c>
      <c r="BA22" s="148">
        <v>64</v>
      </c>
      <c r="BB22" s="147">
        <f t="shared" si="14"/>
        <v>48.484848484848484</v>
      </c>
      <c r="BC22" s="148">
        <v>5</v>
      </c>
      <c r="BD22" s="148">
        <v>97</v>
      </c>
      <c r="BE22" s="148">
        <v>7</v>
      </c>
      <c r="BF22" s="147">
        <f t="shared" si="15"/>
        <v>7.216494845360824</v>
      </c>
      <c r="BG22" s="148">
        <v>1</v>
      </c>
      <c r="BH22" s="148">
        <v>47</v>
      </c>
      <c r="BI22" s="148">
        <v>16</v>
      </c>
      <c r="BJ22" s="147">
        <f t="shared" si="16"/>
        <v>34.042553191489361</v>
      </c>
      <c r="BK22" s="148">
        <v>5</v>
      </c>
      <c r="BL22" s="148">
        <v>72</v>
      </c>
      <c r="BM22" s="148">
        <v>36</v>
      </c>
      <c r="BN22" s="147">
        <f t="shared" si="17"/>
        <v>50</v>
      </c>
      <c r="BO22" s="148">
        <v>5</v>
      </c>
      <c r="BP22" s="148">
        <v>75</v>
      </c>
      <c r="BQ22" s="148">
        <v>26</v>
      </c>
      <c r="BR22" s="147">
        <f t="shared" si="18"/>
        <v>34.666666666666671</v>
      </c>
      <c r="BS22" s="148">
        <v>5</v>
      </c>
      <c r="BT22" s="149">
        <f t="shared" si="19"/>
        <v>1220</v>
      </c>
      <c r="BU22" s="149">
        <f t="shared" si="20"/>
        <v>435</v>
      </c>
      <c r="BV22" s="145">
        <f t="shared" si="21"/>
        <v>35.655737704918032</v>
      </c>
      <c r="BW22" s="150">
        <v>5</v>
      </c>
      <c r="BX22" s="151">
        <v>103</v>
      </c>
      <c r="BY22" s="151">
        <v>29</v>
      </c>
      <c r="BZ22" s="146">
        <f t="shared" si="22"/>
        <v>28.155339805825243</v>
      </c>
      <c r="CA22" s="151">
        <v>5</v>
      </c>
      <c r="CB22" s="151">
        <v>209</v>
      </c>
      <c r="CC22" s="151">
        <v>90</v>
      </c>
      <c r="CD22" s="146">
        <f t="shared" si="23"/>
        <v>43.062200956937801</v>
      </c>
      <c r="CE22" s="151">
        <v>5</v>
      </c>
      <c r="CF22" s="106">
        <f t="shared" si="24"/>
        <v>1532</v>
      </c>
      <c r="CG22" s="106">
        <f t="shared" si="25"/>
        <v>554</v>
      </c>
      <c r="CH22" s="147">
        <f t="shared" si="26"/>
        <v>36.161879895561356</v>
      </c>
      <c r="CI22" s="107">
        <v>5</v>
      </c>
      <c r="CJ22" s="28"/>
      <c r="CK22" s="28"/>
      <c r="CL22" s="28"/>
      <c r="CM22" s="28"/>
      <c r="CN22" s="28"/>
      <c r="CO22" s="28"/>
    </row>
    <row r="23" spans="1:93" s="35" customFormat="1" ht="117.75" customHeight="1">
      <c r="A23" s="44">
        <v>18</v>
      </c>
      <c r="B23" s="119" t="s">
        <v>119</v>
      </c>
      <c r="C23" s="118" t="s">
        <v>90</v>
      </c>
      <c r="D23" s="167">
        <v>29</v>
      </c>
      <c r="E23" s="159">
        <v>28</v>
      </c>
      <c r="F23" s="157">
        <f t="shared" si="2"/>
        <v>96.551724137931032</v>
      </c>
      <c r="G23" s="148">
        <v>5</v>
      </c>
      <c r="H23" s="148">
        <v>44</v>
      </c>
      <c r="I23" s="148">
        <v>44</v>
      </c>
      <c r="J23" s="147">
        <f t="shared" si="3"/>
        <v>100</v>
      </c>
      <c r="K23" s="148">
        <v>5</v>
      </c>
      <c r="L23" s="148">
        <v>27</v>
      </c>
      <c r="M23" s="148">
        <v>27</v>
      </c>
      <c r="N23" s="147">
        <f t="shared" si="4"/>
        <v>100</v>
      </c>
      <c r="O23" s="148">
        <v>5</v>
      </c>
      <c r="P23" s="148">
        <v>35</v>
      </c>
      <c r="Q23" s="148">
        <v>28</v>
      </c>
      <c r="R23" s="147">
        <f t="shared" si="5"/>
        <v>80</v>
      </c>
      <c r="S23" s="148">
        <v>3</v>
      </c>
      <c r="T23" s="148">
        <v>18</v>
      </c>
      <c r="U23" s="148">
        <v>18</v>
      </c>
      <c r="V23" s="147">
        <f t="shared" si="6"/>
        <v>100</v>
      </c>
      <c r="W23" s="148">
        <v>5</v>
      </c>
      <c r="X23" s="148">
        <v>16</v>
      </c>
      <c r="Y23" s="148">
        <v>15</v>
      </c>
      <c r="Z23" s="147">
        <f t="shared" si="7"/>
        <v>93.75</v>
      </c>
      <c r="AA23" s="148">
        <v>4</v>
      </c>
      <c r="AB23" s="148">
        <v>34</v>
      </c>
      <c r="AC23" s="148">
        <v>27</v>
      </c>
      <c r="AD23" s="147">
        <f t="shared" si="8"/>
        <v>79.411764705882348</v>
      </c>
      <c r="AE23" s="148">
        <v>2</v>
      </c>
      <c r="AF23" s="148">
        <v>7</v>
      </c>
      <c r="AG23" s="148">
        <v>0</v>
      </c>
      <c r="AH23" s="147">
        <f t="shared" si="9"/>
        <v>0</v>
      </c>
      <c r="AI23" s="148">
        <v>1</v>
      </c>
      <c r="AJ23" s="148">
        <v>55</v>
      </c>
      <c r="AK23" s="148">
        <v>55</v>
      </c>
      <c r="AL23" s="147">
        <f t="shared" si="10"/>
        <v>100</v>
      </c>
      <c r="AM23" s="148">
        <v>5</v>
      </c>
      <c r="AN23" s="148">
        <v>15</v>
      </c>
      <c r="AO23" s="148">
        <v>10</v>
      </c>
      <c r="AP23" s="147">
        <f t="shared" si="11"/>
        <v>66.666666666666657</v>
      </c>
      <c r="AQ23" s="148">
        <v>1</v>
      </c>
      <c r="AR23" s="148">
        <v>3</v>
      </c>
      <c r="AS23" s="148">
        <v>0</v>
      </c>
      <c r="AT23" s="147">
        <f t="shared" si="12"/>
        <v>0</v>
      </c>
      <c r="AU23" s="148">
        <v>1</v>
      </c>
      <c r="AV23" s="148">
        <v>3</v>
      </c>
      <c r="AW23" s="148">
        <v>3</v>
      </c>
      <c r="AX23" s="147">
        <f t="shared" si="13"/>
        <v>100</v>
      </c>
      <c r="AY23" s="148">
        <v>5</v>
      </c>
      <c r="AZ23" s="148">
        <v>64</v>
      </c>
      <c r="BA23" s="148">
        <v>64</v>
      </c>
      <c r="BB23" s="147">
        <f t="shared" si="14"/>
        <v>100</v>
      </c>
      <c r="BC23" s="148">
        <v>5</v>
      </c>
      <c r="BD23" s="148">
        <v>7</v>
      </c>
      <c r="BE23" s="148">
        <v>6</v>
      </c>
      <c r="BF23" s="147">
        <f t="shared" si="15"/>
        <v>85.714285714285708</v>
      </c>
      <c r="BG23" s="148">
        <v>3</v>
      </c>
      <c r="BH23" s="148">
        <v>16</v>
      </c>
      <c r="BI23" s="148">
        <v>11</v>
      </c>
      <c r="BJ23" s="147">
        <f t="shared" si="16"/>
        <v>68.75</v>
      </c>
      <c r="BK23" s="148">
        <v>1</v>
      </c>
      <c r="BL23" s="148">
        <v>36</v>
      </c>
      <c r="BM23" s="148">
        <v>36</v>
      </c>
      <c r="BN23" s="147">
        <f t="shared" si="17"/>
        <v>100</v>
      </c>
      <c r="BO23" s="148">
        <v>5</v>
      </c>
      <c r="BP23" s="148">
        <v>26</v>
      </c>
      <c r="BQ23" s="148">
        <v>25</v>
      </c>
      <c r="BR23" s="147">
        <f t="shared" si="18"/>
        <v>96.15384615384616</v>
      </c>
      <c r="BS23" s="148">
        <v>5</v>
      </c>
      <c r="BT23" s="149">
        <f t="shared" si="19"/>
        <v>435</v>
      </c>
      <c r="BU23" s="149">
        <f t="shared" si="20"/>
        <v>397</v>
      </c>
      <c r="BV23" s="145">
        <f t="shared" si="21"/>
        <v>91.264367816091948</v>
      </c>
      <c r="BW23" s="150">
        <v>4</v>
      </c>
      <c r="BX23" s="151">
        <v>29</v>
      </c>
      <c r="BY23" s="151">
        <v>14</v>
      </c>
      <c r="BZ23" s="146">
        <f t="shared" si="22"/>
        <v>48.275862068965516</v>
      </c>
      <c r="CA23" s="151">
        <v>1</v>
      </c>
      <c r="CB23" s="151">
        <v>90</v>
      </c>
      <c r="CC23" s="151">
        <v>90</v>
      </c>
      <c r="CD23" s="146">
        <f t="shared" si="23"/>
        <v>100</v>
      </c>
      <c r="CE23" s="151">
        <v>5</v>
      </c>
      <c r="CF23" s="106">
        <f t="shared" si="24"/>
        <v>554</v>
      </c>
      <c r="CG23" s="106">
        <f t="shared" si="25"/>
        <v>501</v>
      </c>
      <c r="CH23" s="147">
        <f t="shared" si="26"/>
        <v>90.433212996389898</v>
      </c>
      <c r="CI23" s="107">
        <v>4</v>
      </c>
      <c r="CJ23" s="28"/>
      <c r="CK23" s="28"/>
      <c r="CL23" s="28"/>
      <c r="CM23" s="28"/>
      <c r="CN23" s="28"/>
      <c r="CO23" s="28"/>
    </row>
    <row r="24" spans="1:93" s="35" customFormat="1" ht="132" customHeight="1">
      <c r="A24" s="44">
        <v>19</v>
      </c>
      <c r="B24" s="117" t="s">
        <v>121</v>
      </c>
      <c r="C24" s="118" t="s">
        <v>197</v>
      </c>
      <c r="D24" s="167">
        <v>540</v>
      </c>
      <c r="E24" s="159">
        <v>23</v>
      </c>
      <c r="F24" s="157">
        <f t="shared" si="2"/>
        <v>4.2592592592592595</v>
      </c>
      <c r="G24" s="148">
        <v>5</v>
      </c>
      <c r="H24" s="148">
        <v>42</v>
      </c>
      <c r="I24" s="148">
        <v>7</v>
      </c>
      <c r="J24" s="147">
        <f t="shared" si="3"/>
        <v>16.666666666666664</v>
      </c>
      <c r="K24" s="148">
        <v>1</v>
      </c>
      <c r="L24" s="148">
        <v>121</v>
      </c>
      <c r="M24" s="148">
        <v>16</v>
      </c>
      <c r="N24" s="147">
        <f t="shared" si="4"/>
        <v>13.223140495867769</v>
      </c>
      <c r="O24" s="148">
        <v>1</v>
      </c>
      <c r="P24" s="148">
        <v>103</v>
      </c>
      <c r="Q24" s="148">
        <v>16</v>
      </c>
      <c r="R24" s="147">
        <f t="shared" si="5"/>
        <v>15.53398058252427</v>
      </c>
      <c r="S24" s="148">
        <v>1</v>
      </c>
      <c r="T24" s="148">
        <v>0</v>
      </c>
      <c r="U24" s="148">
        <v>0</v>
      </c>
      <c r="V24" s="147" t="e">
        <f t="shared" si="6"/>
        <v>#DIV/0!</v>
      </c>
      <c r="W24" s="148">
        <v>1</v>
      </c>
      <c r="X24" s="148">
        <v>84</v>
      </c>
      <c r="Y24" s="148">
        <v>3</v>
      </c>
      <c r="Z24" s="147">
        <f t="shared" si="7"/>
        <v>3.5714285714285712</v>
      </c>
      <c r="AA24" s="148">
        <v>5</v>
      </c>
      <c r="AB24" s="148">
        <v>32</v>
      </c>
      <c r="AC24" s="148">
        <v>0</v>
      </c>
      <c r="AD24" s="147">
        <f t="shared" si="8"/>
        <v>0</v>
      </c>
      <c r="AE24" s="148">
        <v>5</v>
      </c>
      <c r="AF24" s="148">
        <v>61</v>
      </c>
      <c r="AG24" s="148">
        <v>8</v>
      </c>
      <c r="AH24" s="147">
        <f t="shared" si="9"/>
        <v>13.114754098360656</v>
      </c>
      <c r="AI24" s="148">
        <v>1</v>
      </c>
      <c r="AJ24" s="148">
        <v>615</v>
      </c>
      <c r="AK24" s="148">
        <v>5</v>
      </c>
      <c r="AL24" s="147">
        <f t="shared" si="10"/>
        <v>0.81300813008130091</v>
      </c>
      <c r="AM24" s="148">
        <v>5</v>
      </c>
      <c r="AN24" s="148">
        <v>331</v>
      </c>
      <c r="AO24" s="148">
        <v>25</v>
      </c>
      <c r="AP24" s="147">
        <f t="shared" si="11"/>
        <v>7.5528700906344408</v>
      </c>
      <c r="AQ24" s="148">
        <v>5</v>
      </c>
      <c r="AR24" s="148">
        <v>259</v>
      </c>
      <c r="AS24" s="148">
        <v>6</v>
      </c>
      <c r="AT24" s="147">
        <f t="shared" si="12"/>
        <v>2.3166023166023164</v>
      </c>
      <c r="AU24" s="148">
        <v>5</v>
      </c>
      <c r="AV24" s="148">
        <v>169</v>
      </c>
      <c r="AW24" s="148">
        <v>2</v>
      </c>
      <c r="AX24" s="147">
        <f t="shared" si="13"/>
        <v>1.1834319526627219</v>
      </c>
      <c r="AY24" s="148">
        <v>5</v>
      </c>
      <c r="AZ24" s="148">
        <v>642</v>
      </c>
      <c r="BA24" s="148">
        <v>13</v>
      </c>
      <c r="BB24" s="147">
        <f t="shared" si="14"/>
        <v>2.0249221183800623</v>
      </c>
      <c r="BC24" s="148">
        <v>5</v>
      </c>
      <c r="BD24" s="148">
        <v>755</v>
      </c>
      <c r="BE24" s="148">
        <v>33</v>
      </c>
      <c r="BF24" s="147">
        <f t="shared" si="15"/>
        <v>4.370860927152318</v>
      </c>
      <c r="BG24" s="148">
        <v>5</v>
      </c>
      <c r="BH24" s="148">
        <v>18</v>
      </c>
      <c r="BI24" s="148">
        <v>2</v>
      </c>
      <c r="BJ24" s="147">
        <f t="shared" si="16"/>
        <v>11.111111111111111</v>
      </c>
      <c r="BK24" s="148">
        <v>4</v>
      </c>
      <c r="BL24" s="148">
        <v>434</v>
      </c>
      <c r="BM24" s="148">
        <v>22</v>
      </c>
      <c r="BN24" s="147">
        <f t="shared" si="17"/>
        <v>5.0691244239631335</v>
      </c>
      <c r="BO24" s="148">
        <v>5</v>
      </c>
      <c r="BP24" s="148">
        <v>319</v>
      </c>
      <c r="BQ24" s="148">
        <v>41</v>
      </c>
      <c r="BR24" s="147">
        <f t="shared" si="18"/>
        <v>12.852664576802509</v>
      </c>
      <c r="BS24" s="148">
        <v>2</v>
      </c>
      <c r="BT24" s="149">
        <f t="shared" si="19"/>
        <v>4525</v>
      </c>
      <c r="BU24" s="149">
        <f t="shared" si="20"/>
        <v>222</v>
      </c>
      <c r="BV24" s="145">
        <f t="shared" si="21"/>
        <v>4.9060773480662982</v>
      </c>
      <c r="BW24" s="150">
        <v>5</v>
      </c>
      <c r="BX24" s="151">
        <v>290</v>
      </c>
      <c r="BY24" s="151">
        <v>25</v>
      </c>
      <c r="BZ24" s="146">
        <f t="shared" si="22"/>
        <v>8.6206896551724146</v>
      </c>
      <c r="CA24" s="151">
        <v>5</v>
      </c>
      <c r="CB24" s="151">
        <v>141</v>
      </c>
      <c r="CC24" s="151">
        <v>17</v>
      </c>
      <c r="CD24" s="146">
        <f t="shared" si="23"/>
        <v>12.056737588652481</v>
      </c>
      <c r="CE24" s="151">
        <v>3</v>
      </c>
      <c r="CF24" s="106">
        <f t="shared" si="24"/>
        <v>4956</v>
      </c>
      <c r="CG24" s="106">
        <f t="shared" si="25"/>
        <v>264</v>
      </c>
      <c r="CH24" s="147">
        <f t="shared" si="26"/>
        <v>5.3268765133171909</v>
      </c>
      <c r="CI24" s="107">
        <v>5</v>
      </c>
      <c r="CJ24" s="28"/>
      <c r="CK24" s="28"/>
      <c r="CL24" s="28"/>
      <c r="CM24" s="28"/>
      <c r="CN24" s="28"/>
      <c r="CO24" s="28"/>
    </row>
    <row r="25" spans="1:93" s="35" customFormat="1" ht="117.75" customHeight="1">
      <c r="A25" s="44">
        <v>20</v>
      </c>
      <c r="B25" s="117" t="s">
        <v>122</v>
      </c>
      <c r="C25" s="118" t="s">
        <v>198</v>
      </c>
      <c r="D25" s="167">
        <v>540</v>
      </c>
      <c r="E25" s="159">
        <v>336</v>
      </c>
      <c r="F25" s="157">
        <f t="shared" si="2"/>
        <v>62.222222222222221</v>
      </c>
      <c r="G25" s="148">
        <v>1</v>
      </c>
      <c r="H25" s="148">
        <v>42</v>
      </c>
      <c r="I25" s="148">
        <v>9</v>
      </c>
      <c r="J25" s="147">
        <f t="shared" si="3"/>
        <v>21.428571428571427</v>
      </c>
      <c r="K25" s="148">
        <v>1</v>
      </c>
      <c r="L25" s="148">
        <v>121</v>
      </c>
      <c r="M25" s="148">
        <v>17</v>
      </c>
      <c r="N25" s="147">
        <f t="shared" si="4"/>
        <v>14.049586776859504</v>
      </c>
      <c r="O25" s="148">
        <v>1</v>
      </c>
      <c r="P25" s="148">
        <v>103</v>
      </c>
      <c r="Q25" s="148">
        <v>66</v>
      </c>
      <c r="R25" s="147">
        <f t="shared" si="5"/>
        <v>64.077669902912632</v>
      </c>
      <c r="S25" s="148">
        <v>1</v>
      </c>
      <c r="T25" s="148">
        <v>0</v>
      </c>
      <c r="U25" s="148">
        <v>0</v>
      </c>
      <c r="V25" s="147" t="e">
        <f t="shared" si="6"/>
        <v>#DIV/0!</v>
      </c>
      <c r="W25" s="148">
        <v>1</v>
      </c>
      <c r="X25" s="148">
        <v>84</v>
      </c>
      <c r="Y25" s="148">
        <v>17</v>
      </c>
      <c r="Z25" s="147">
        <f t="shared" si="7"/>
        <v>20.238095238095237</v>
      </c>
      <c r="AA25" s="148">
        <v>1</v>
      </c>
      <c r="AB25" s="148">
        <v>32</v>
      </c>
      <c r="AC25" s="148">
        <v>0</v>
      </c>
      <c r="AD25" s="147">
        <f t="shared" si="8"/>
        <v>0</v>
      </c>
      <c r="AE25" s="148">
        <v>5</v>
      </c>
      <c r="AF25" s="148">
        <v>61</v>
      </c>
      <c r="AG25" s="148">
        <v>12</v>
      </c>
      <c r="AH25" s="147">
        <f t="shared" si="9"/>
        <v>19.672131147540984</v>
      </c>
      <c r="AI25" s="148">
        <v>1</v>
      </c>
      <c r="AJ25" s="148">
        <v>615</v>
      </c>
      <c r="AK25" s="148">
        <v>16</v>
      </c>
      <c r="AL25" s="147">
        <f t="shared" si="10"/>
        <v>2.6016260162601625</v>
      </c>
      <c r="AM25" s="148">
        <v>5</v>
      </c>
      <c r="AN25" s="148">
        <v>331</v>
      </c>
      <c r="AO25" s="148">
        <v>77</v>
      </c>
      <c r="AP25" s="147">
        <f t="shared" si="11"/>
        <v>23.262839879154079</v>
      </c>
      <c r="AQ25" s="148">
        <v>1</v>
      </c>
      <c r="AR25" s="148">
        <v>259</v>
      </c>
      <c r="AS25" s="148">
        <v>8</v>
      </c>
      <c r="AT25" s="147">
        <f t="shared" si="12"/>
        <v>3.0888030888030888</v>
      </c>
      <c r="AU25" s="148">
        <v>5</v>
      </c>
      <c r="AV25" s="148">
        <v>169</v>
      </c>
      <c r="AW25" s="148">
        <v>10</v>
      </c>
      <c r="AX25" s="147">
        <f t="shared" si="13"/>
        <v>5.9171597633136095</v>
      </c>
      <c r="AY25" s="148">
        <v>4</v>
      </c>
      <c r="AZ25" s="148">
        <v>642</v>
      </c>
      <c r="BA25" s="148">
        <v>63</v>
      </c>
      <c r="BB25" s="147">
        <f t="shared" si="14"/>
        <v>9.8130841121495322</v>
      </c>
      <c r="BC25" s="148">
        <v>1</v>
      </c>
      <c r="BD25" s="148">
        <v>755</v>
      </c>
      <c r="BE25" s="148">
        <v>43</v>
      </c>
      <c r="BF25" s="147">
        <f t="shared" si="15"/>
        <v>5.6953642384105958</v>
      </c>
      <c r="BG25" s="148">
        <v>4</v>
      </c>
      <c r="BH25" s="148">
        <v>18</v>
      </c>
      <c r="BI25" s="148">
        <v>4</v>
      </c>
      <c r="BJ25" s="147">
        <f t="shared" si="16"/>
        <v>22.222222222222221</v>
      </c>
      <c r="BK25" s="148">
        <v>1</v>
      </c>
      <c r="BL25" s="148">
        <v>434</v>
      </c>
      <c r="BM25" s="148">
        <v>107</v>
      </c>
      <c r="BN25" s="147">
        <f t="shared" si="17"/>
        <v>24.654377880184331</v>
      </c>
      <c r="BO25" s="148">
        <v>1</v>
      </c>
      <c r="BP25" s="148">
        <v>319</v>
      </c>
      <c r="BQ25" s="148">
        <v>119</v>
      </c>
      <c r="BR25" s="147">
        <f t="shared" si="18"/>
        <v>37.304075235109721</v>
      </c>
      <c r="BS25" s="148">
        <v>1</v>
      </c>
      <c r="BT25" s="149">
        <f t="shared" si="19"/>
        <v>4525</v>
      </c>
      <c r="BU25" s="149">
        <f t="shared" si="20"/>
        <v>904</v>
      </c>
      <c r="BV25" s="145">
        <f t="shared" si="21"/>
        <v>19.977900552486187</v>
      </c>
      <c r="BW25" s="150">
        <v>1</v>
      </c>
      <c r="BX25" s="151">
        <v>290</v>
      </c>
      <c r="BY25" s="151">
        <v>33</v>
      </c>
      <c r="BZ25" s="146">
        <f t="shared" si="22"/>
        <v>11.379310344827585</v>
      </c>
      <c r="CA25" s="151">
        <v>1</v>
      </c>
      <c r="CB25" s="151">
        <v>141</v>
      </c>
      <c r="CC25" s="151">
        <v>35</v>
      </c>
      <c r="CD25" s="146">
        <f t="shared" si="23"/>
        <v>24.822695035460992</v>
      </c>
      <c r="CE25" s="151">
        <v>1</v>
      </c>
      <c r="CF25" s="106">
        <f t="shared" si="24"/>
        <v>4956</v>
      </c>
      <c r="CG25" s="106">
        <f t="shared" si="25"/>
        <v>972</v>
      </c>
      <c r="CH25" s="147">
        <f t="shared" si="26"/>
        <v>19.612590799031477</v>
      </c>
      <c r="CI25" s="107">
        <v>1</v>
      </c>
      <c r="CJ25" s="28"/>
      <c r="CK25" s="28"/>
      <c r="CL25" s="28"/>
      <c r="CM25" s="28"/>
      <c r="CN25" s="28"/>
      <c r="CO25" s="28"/>
    </row>
    <row r="26" spans="1:93" s="35" customFormat="1" ht="117.75" customHeight="1">
      <c r="A26" s="44">
        <v>21</v>
      </c>
      <c r="B26" s="117" t="s">
        <v>123</v>
      </c>
      <c r="C26" s="118" t="s">
        <v>150</v>
      </c>
      <c r="D26" s="167">
        <v>540</v>
      </c>
      <c r="E26" s="159">
        <v>91</v>
      </c>
      <c r="F26" s="157">
        <f t="shared" si="2"/>
        <v>16.851851851851851</v>
      </c>
      <c r="G26" s="148">
        <v>1</v>
      </c>
      <c r="H26" s="148">
        <v>42</v>
      </c>
      <c r="I26" s="148">
        <v>24</v>
      </c>
      <c r="J26" s="147">
        <f t="shared" si="3"/>
        <v>57.142857142857139</v>
      </c>
      <c r="K26" s="148">
        <v>2</v>
      </c>
      <c r="L26" s="148">
        <v>121</v>
      </c>
      <c r="M26" s="148">
        <v>64</v>
      </c>
      <c r="N26" s="147">
        <f t="shared" si="4"/>
        <v>52.892561983471076</v>
      </c>
      <c r="O26" s="148">
        <v>2</v>
      </c>
      <c r="P26" s="148">
        <v>103</v>
      </c>
      <c r="Q26" s="148">
        <v>17</v>
      </c>
      <c r="R26" s="147">
        <f t="shared" si="5"/>
        <v>16.50485436893204</v>
      </c>
      <c r="S26" s="148">
        <v>1</v>
      </c>
      <c r="T26" s="148">
        <v>0</v>
      </c>
      <c r="U26" s="148">
        <v>0</v>
      </c>
      <c r="V26" s="147" t="e">
        <f t="shared" si="6"/>
        <v>#DIV/0!</v>
      </c>
      <c r="W26" s="148">
        <v>1</v>
      </c>
      <c r="X26" s="148">
        <v>84</v>
      </c>
      <c r="Y26" s="148">
        <v>50</v>
      </c>
      <c r="Z26" s="147">
        <f t="shared" si="7"/>
        <v>59.523809523809526</v>
      </c>
      <c r="AA26" s="148">
        <v>2</v>
      </c>
      <c r="AB26" s="148">
        <v>32</v>
      </c>
      <c r="AC26" s="148">
        <v>32</v>
      </c>
      <c r="AD26" s="147">
        <f t="shared" si="8"/>
        <v>100</v>
      </c>
      <c r="AE26" s="148">
        <v>5</v>
      </c>
      <c r="AF26" s="148">
        <v>61</v>
      </c>
      <c r="AG26" s="148">
        <v>28</v>
      </c>
      <c r="AH26" s="147">
        <f t="shared" si="9"/>
        <v>45.901639344262293</v>
      </c>
      <c r="AI26" s="148">
        <v>1</v>
      </c>
      <c r="AJ26" s="148">
        <v>615</v>
      </c>
      <c r="AK26" s="148">
        <v>553</v>
      </c>
      <c r="AL26" s="147">
        <f t="shared" si="10"/>
        <v>89.918699186991873</v>
      </c>
      <c r="AM26" s="148">
        <v>5</v>
      </c>
      <c r="AN26" s="148">
        <v>331</v>
      </c>
      <c r="AO26" s="148">
        <v>203</v>
      </c>
      <c r="AP26" s="147">
        <f t="shared" si="11"/>
        <v>61.329305135951664</v>
      </c>
      <c r="AQ26" s="148">
        <v>3</v>
      </c>
      <c r="AR26" s="148">
        <v>259</v>
      </c>
      <c r="AS26" s="148">
        <v>212</v>
      </c>
      <c r="AT26" s="147">
        <f t="shared" si="12"/>
        <v>81.853281853281857</v>
      </c>
      <c r="AU26" s="148">
        <v>5</v>
      </c>
      <c r="AV26" s="148">
        <v>169</v>
      </c>
      <c r="AW26" s="148">
        <v>125</v>
      </c>
      <c r="AX26" s="147">
        <f t="shared" si="13"/>
        <v>73.964497041420117</v>
      </c>
      <c r="AY26" s="148">
        <v>4</v>
      </c>
      <c r="AZ26" s="148">
        <v>642</v>
      </c>
      <c r="BA26" s="148">
        <v>491</v>
      </c>
      <c r="BB26" s="147">
        <f t="shared" si="14"/>
        <v>76.479750778816197</v>
      </c>
      <c r="BC26" s="148">
        <v>5</v>
      </c>
      <c r="BD26" s="148">
        <v>755</v>
      </c>
      <c r="BE26" s="148">
        <v>524</v>
      </c>
      <c r="BF26" s="147">
        <f t="shared" si="15"/>
        <v>69.403973509933763</v>
      </c>
      <c r="BG26" s="148">
        <v>3</v>
      </c>
      <c r="BH26" s="148">
        <v>18</v>
      </c>
      <c r="BI26" s="148">
        <v>7</v>
      </c>
      <c r="BJ26" s="147">
        <f t="shared" si="16"/>
        <v>38.888888888888893</v>
      </c>
      <c r="BK26" s="148">
        <v>1</v>
      </c>
      <c r="BL26" s="148">
        <v>434</v>
      </c>
      <c r="BM26" s="148">
        <v>242</v>
      </c>
      <c r="BN26" s="147">
        <f t="shared" si="17"/>
        <v>55.76036866359447</v>
      </c>
      <c r="BO26" s="148">
        <v>2</v>
      </c>
      <c r="BP26" s="148">
        <v>319</v>
      </c>
      <c r="BQ26" s="148">
        <v>94</v>
      </c>
      <c r="BR26" s="147">
        <f t="shared" si="18"/>
        <v>29.467084639498431</v>
      </c>
      <c r="BS26" s="148">
        <v>1</v>
      </c>
      <c r="BT26" s="149">
        <f t="shared" si="19"/>
        <v>4525</v>
      </c>
      <c r="BU26" s="149">
        <f t="shared" si="20"/>
        <v>2757</v>
      </c>
      <c r="BV26" s="145">
        <f t="shared" si="21"/>
        <v>60.928176795580107</v>
      </c>
      <c r="BW26" s="150">
        <v>3</v>
      </c>
      <c r="BX26" s="151">
        <v>290</v>
      </c>
      <c r="BY26" s="151">
        <v>162</v>
      </c>
      <c r="BZ26" s="146">
        <f t="shared" si="22"/>
        <v>55.862068965517238</v>
      </c>
      <c r="CA26" s="151">
        <v>2</v>
      </c>
      <c r="CB26" s="151">
        <v>141</v>
      </c>
      <c r="CC26" s="151">
        <v>57</v>
      </c>
      <c r="CD26" s="146">
        <f t="shared" si="23"/>
        <v>40.425531914893618</v>
      </c>
      <c r="CE26" s="151">
        <v>1</v>
      </c>
      <c r="CF26" s="106">
        <f t="shared" si="24"/>
        <v>4956</v>
      </c>
      <c r="CG26" s="106">
        <f t="shared" si="25"/>
        <v>2976</v>
      </c>
      <c r="CH26" s="147">
        <f t="shared" si="26"/>
        <v>60.048426150121067</v>
      </c>
      <c r="CI26" s="107">
        <v>3</v>
      </c>
      <c r="CJ26" s="28"/>
      <c r="CK26" s="28"/>
      <c r="CL26" s="28"/>
      <c r="CM26" s="28"/>
      <c r="CN26" s="28"/>
      <c r="CO26" s="28"/>
    </row>
    <row r="27" spans="1:93" s="35" customFormat="1" ht="73.5" customHeight="1">
      <c r="A27" s="44">
        <v>22</v>
      </c>
      <c r="B27" s="117" t="s">
        <v>124</v>
      </c>
      <c r="C27" s="118" t="s">
        <v>199</v>
      </c>
      <c r="D27" s="167">
        <v>154</v>
      </c>
      <c r="E27" s="159">
        <v>136.27000000000001</v>
      </c>
      <c r="F27" s="157" t="s">
        <v>184</v>
      </c>
      <c r="G27" s="148">
        <v>1</v>
      </c>
      <c r="H27" s="167">
        <v>154</v>
      </c>
      <c r="I27" s="148">
        <v>152</v>
      </c>
      <c r="J27" s="157" t="s">
        <v>184</v>
      </c>
      <c r="K27" s="148">
        <v>1</v>
      </c>
      <c r="L27" s="167">
        <v>154</v>
      </c>
      <c r="M27" s="148">
        <v>140</v>
      </c>
      <c r="N27" s="157" t="s">
        <v>184</v>
      </c>
      <c r="O27" s="148">
        <v>1</v>
      </c>
      <c r="P27" s="167">
        <v>154</v>
      </c>
      <c r="Q27" s="148">
        <v>135.16999999999999</v>
      </c>
      <c r="R27" s="157" t="s">
        <v>184</v>
      </c>
      <c r="S27" s="148">
        <v>1</v>
      </c>
      <c r="T27" s="167">
        <v>154</v>
      </c>
      <c r="U27" s="148">
        <v>0</v>
      </c>
      <c r="V27" s="157" t="s">
        <v>184</v>
      </c>
      <c r="W27" s="148">
        <v>1</v>
      </c>
      <c r="X27" s="167">
        <v>154</v>
      </c>
      <c r="Y27" s="148">
        <v>130</v>
      </c>
      <c r="Z27" s="157" t="s">
        <v>184</v>
      </c>
      <c r="AA27" s="148">
        <v>1</v>
      </c>
      <c r="AB27" s="167">
        <v>154</v>
      </c>
      <c r="AC27" s="148">
        <v>0</v>
      </c>
      <c r="AD27" s="157" t="s">
        <v>184</v>
      </c>
      <c r="AE27" s="148">
        <v>1</v>
      </c>
      <c r="AF27" s="167">
        <v>154</v>
      </c>
      <c r="AG27" s="148">
        <v>143.5</v>
      </c>
      <c r="AH27" s="157" t="s">
        <v>184</v>
      </c>
      <c r="AI27" s="148">
        <v>1</v>
      </c>
      <c r="AJ27" s="167">
        <v>154</v>
      </c>
      <c r="AK27" s="148">
        <v>148</v>
      </c>
      <c r="AL27" s="157" t="s">
        <v>184</v>
      </c>
      <c r="AM27" s="148">
        <v>1</v>
      </c>
      <c r="AN27" s="167">
        <v>154</v>
      </c>
      <c r="AO27" s="148">
        <v>146.06</v>
      </c>
      <c r="AP27" s="157" t="s">
        <v>184</v>
      </c>
      <c r="AQ27" s="148">
        <v>1</v>
      </c>
      <c r="AR27" s="167">
        <v>154</v>
      </c>
      <c r="AS27" s="148">
        <v>145.71</v>
      </c>
      <c r="AT27" s="157" t="s">
        <v>184</v>
      </c>
      <c r="AU27" s="148">
        <v>1</v>
      </c>
      <c r="AV27" s="167">
        <v>154</v>
      </c>
      <c r="AW27" s="148">
        <v>142.41999999999999</v>
      </c>
      <c r="AX27" s="157" t="s">
        <v>184</v>
      </c>
      <c r="AY27" s="148">
        <v>1</v>
      </c>
      <c r="AZ27" s="167">
        <v>154</v>
      </c>
      <c r="BA27" s="148">
        <v>147.49</v>
      </c>
      <c r="BB27" s="157" t="s">
        <v>184</v>
      </c>
      <c r="BC27" s="148">
        <v>1</v>
      </c>
      <c r="BD27" s="167">
        <v>154</v>
      </c>
      <c r="BE27" s="148">
        <v>146.47</v>
      </c>
      <c r="BF27" s="157" t="s">
        <v>184</v>
      </c>
      <c r="BG27" s="148">
        <v>1</v>
      </c>
      <c r="BH27" s="167">
        <v>154</v>
      </c>
      <c r="BI27" s="148">
        <v>132</v>
      </c>
      <c r="BJ27" s="157" t="s">
        <v>184</v>
      </c>
      <c r="BK27" s="148">
        <v>1</v>
      </c>
      <c r="BL27" s="167">
        <v>154</v>
      </c>
      <c r="BM27" s="148">
        <v>139.08000000000001</v>
      </c>
      <c r="BN27" s="157" t="s">
        <v>184</v>
      </c>
      <c r="BO27" s="148">
        <v>1</v>
      </c>
      <c r="BP27" s="167">
        <v>154</v>
      </c>
      <c r="BQ27" s="148">
        <v>143.1</v>
      </c>
      <c r="BR27" s="157" t="s">
        <v>184</v>
      </c>
      <c r="BS27" s="148">
        <v>1</v>
      </c>
      <c r="BT27" s="187">
        <v>154</v>
      </c>
      <c r="BU27" s="149">
        <v>143.88999999999999</v>
      </c>
      <c r="BV27" s="185" t="s">
        <v>184</v>
      </c>
      <c r="BW27" s="150">
        <v>1</v>
      </c>
      <c r="BX27" s="188">
        <v>154</v>
      </c>
      <c r="BY27" s="151">
        <v>145.86000000000001</v>
      </c>
      <c r="BZ27" s="184" t="s">
        <v>184</v>
      </c>
      <c r="CA27" s="151">
        <v>1</v>
      </c>
      <c r="CB27" s="188">
        <v>154</v>
      </c>
      <c r="CC27" s="151">
        <v>136</v>
      </c>
      <c r="CD27" s="184" t="s">
        <v>184</v>
      </c>
      <c r="CE27" s="151">
        <v>1</v>
      </c>
      <c r="CF27" s="167">
        <v>154</v>
      </c>
      <c r="CG27" s="106">
        <f t="shared" si="25"/>
        <v>425.75</v>
      </c>
      <c r="CH27" s="147">
        <v>143.88999999999999</v>
      </c>
      <c r="CI27" s="107">
        <v>1</v>
      </c>
      <c r="CJ27" s="28"/>
      <c r="CK27" s="28"/>
      <c r="CL27" s="28"/>
      <c r="CM27" s="28"/>
      <c r="CN27" s="28"/>
      <c r="CO27" s="28"/>
    </row>
    <row r="28" spans="1:93" s="35" customFormat="1" ht="72.75" customHeight="1">
      <c r="A28" s="44">
        <v>23</v>
      </c>
      <c r="B28" s="117" t="s">
        <v>125</v>
      </c>
      <c r="C28" s="118" t="s">
        <v>200</v>
      </c>
      <c r="D28" s="167">
        <v>155</v>
      </c>
      <c r="E28" s="159">
        <v>138.72</v>
      </c>
      <c r="F28" s="157" t="s">
        <v>184</v>
      </c>
      <c r="G28" s="148">
        <v>1</v>
      </c>
      <c r="H28" s="148">
        <v>155</v>
      </c>
      <c r="I28" s="148">
        <v>143</v>
      </c>
      <c r="J28" s="157" t="s">
        <v>184</v>
      </c>
      <c r="K28" s="148">
        <v>1</v>
      </c>
      <c r="L28" s="148">
        <v>155</v>
      </c>
      <c r="M28" s="148">
        <v>146.19999999999999</v>
      </c>
      <c r="N28" s="157" t="s">
        <v>184</v>
      </c>
      <c r="O28" s="148">
        <v>1</v>
      </c>
      <c r="P28" s="148">
        <v>155</v>
      </c>
      <c r="Q28" s="148">
        <v>137</v>
      </c>
      <c r="R28" s="157" t="s">
        <v>184</v>
      </c>
      <c r="S28" s="148">
        <v>1</v>
      </c>
      <c r="T28" s="148">
        <v>155</v>
      </c>
      <c r="U28" s="148">
        <v>0</v>
      </c>
      <c r="V28" s="157" t="s">
        <v>184</v>
      </c>
      <c r="W28" s="148">
        <v>1</v>
      </c>
      <c r="X28" s="148">
        <v>155</v>
      </c>
      <c r="Y28" s="148">
        <v>0</v>
      </c>
      <c r="Z28" s="157" t="s">
        <v>184</v>
      </c>
      <c r="AA28" s="148">
        <v>1</v>
      </c>
      <c r="AB28" s="148">
        <v>155</v>
      </c>
      <c r="AC28" s="148">
        <v>0</v>
      </c>
      <c r="AD28" s="157" t="s">
        <v>184</v>
      </c>
      <c r="AE28" s="148">
        <v>1</v>
      </c>
      <c r="AF28" s="148">
        <v>155</v>
      </c>
      <c r="AG28" s="148">
        <v>0</v>
      </c>
      <c r="AH28" s="157" t="s">
        <v>184</v>
      </c>
      <c r="AI28" s="148">
        <v>1</v>
      </c>
      <c r="AJ28" s="148">
        <v>155</v>
      </c>
      <c r="AK28" s="148">
        <v>150.03</v>
      </c>
      <c r="AL28" s="157" t="s">
        <v>184</v>
      </c>
      <c r="AM28" s="148">
        <v>1</v>
      </c>
      <c r="AN28" s="148">
        <v>155</v>
      </c>
      <c r="AO28" s="148">
        <v>148.77000000000001</v>
      </c>
      <c r="AP28" s="157" t="s">
        <v>184</v>
      </c>
      <c r="AQ28" s="148">
        <v>1</v>
      </c>
      <c r="AR28" s="148">
        <v>155</v>
      </c>
      <c r="AS28" s="148">
        <v>148.79</v>
      </c>
      <c r="AT28" s="157" t="s">
        <v>184</v>
      </c>
      <c r="AU28" s="148">
        <v>1</v>
      </c>
      <c r="AV28" s="148">
        <v>155</v>
      </c>
      <c r="AW28" s="148">
        <v>143.13999999999999</v>
      </c>
      <c r="AX28" s="157" t="s">
        <v>184</v>
      </c>
      <c r="AY28" s="148">
        <v>1</v>
      </c>
      <c r="AZ28" s="148">
        <v>155</v>
      </c>
      <c r="BA28" s="148">
        <v>147.05000000000001</v>
      </c>
      <c r="BB28" s="157" t="s">
        <v>184</v>
      </c>
      <c r="BC28" s="148">
        <v>1</v>
      </c>
      <c r="BD28" s="148">
        <v>155</v>
      </c>
      <c r="BE28" s="148">
        <v>149.47</v>
      </c>
      <c r="BF28" s="157" t="s">
        <v>184</v>
      </c>
      <c r="BG28" s="148">
        <v>1</v>
      </c>
      <c r="BH28" s="148">
        <v>155</v>
      </c>
      <c r="BI28" s="148">
        <v>120</v>
      </c>
      <c r="BJ28" s="157" t="s">
        <v>184</v>
      </c>
      <c r="BK28" s="148">
        <v>1</v>
      </c>
      <c r="BL28" s="148">
        <v>155</v>
      </c>
      <c r="BM28" s="148">
        <v>142.38999999999999</v>
      </c>
      <c r="BN28" s="157" t="s">
        <v>184</v>
      </c>
      <c r="BO28" s="148">
        <v>1</v>
      </c>
      <c r="BP28" s="148">
        <v>155</v>
      </c>
      <c r="BQ28" s="148">
        <v>142.5</v>
      </c>
      <c r="BR28" s="157" t="s">
        <v>184</v>
      </c>
      <c r="BS28" s="148">
        <v>1</v>
      </c>
      <c r="BT28" s="149">
        <v>155</v>
      </c>
      <c r="BU28" s="149">
        <v>146.03</v>
      </c>
      <c r="BV28" s="185" t="s">
        <v>184</v>
      </c>
      <c r="BW28" s="150">
        <v>1</v>
      </c>
      <c r="BX28" s="151">
        <v>155</v>
      </c>
      <c r="BY28" s="151">
        <v>147.44</v>
      </c>
      <c r="BZ28" s="184" t="s">
        <v>184</v>
      </c>
      <c r="CA28" s="151">
        <v>1</v>
      </c>
      <c r="CB28" s="151">
        <v>155</v>
      </c>
      <c r="CC28" s="151">
        <v>132.5</v>
      </c>
      <c r="CD28" s="184" t="s">
        <v>184</v>
      </c>
      <c r="CE28" s="151">
        <v>1</v>
      </c>
      <c r="CF28" s="106">
        <v>155</v>
      </c>
      <c r="CG28" s="106">
        <v>146.03</v>
      </c>
      <c r="CH28" s="157" t="s">
        <v>184</v>
      </c>
      <c r="CI28" s="107">
        <v>1</v>
      </c>
      <c r="CJ28" s="28"/>
      <c r="CK28" s="28"/>
      <c r="CL28" s="28"/>
      <c r="CM28" s="28"/>
      <c r="CN28" s="28"/>
      <c r="CO28" s="28"/>
    </row>
    <row r="29" spans="1:93" s="35" customFormat="1" ht="108" customHeight="1">
      <c r="A29" s="44">
        <v>24</v>
      </c>
      <c r="B29" s="117" t="s">
        <v>282</v>
      </c>
      <c r="C29" s="207" t="s">
        <v>283</v>
      </c>
      <c r="D29" s="167">
        <v>30</v>
      </c>
      <c r="E29" s="167">
        <v>0</v>
      </c>
      <c r="F29" s="157">
        <f t="shared" ref="F29" si="27">(E29/D29)*100</f>
        <v>0</v>
      </c>
      <c r="G29" s="167">
        <v>1</v>
      </c>
      <c r="H29" s="167">
        <v>30</v>
      </c>
      <c r="I29" s="167">
        <v>0</v>
      </c>
      <c r="J29" s="147">
        <v>0</v>
      </c>
      <c r="K29" s="167">
        <v>1</v>
      </c>
      <c r="L29" s="167">
        <v>30</v>
      </c>
      <c r="M29" s="167">
        <v>0</v>
      </c>
      <c r="N29" s="147">
        <v>0</v>
      </c>
      <c r="O29" s="167">
        <v>1</v>
      </c>
      <c r="P29" s="167">
        <v>30</v>
      </c>
      <c r="Q29" s="167">
        <v>0</v>
      </c>
      <c r="R29" s="147">
        <v>0</v>
      </c>
      <c r="S29" s="167">
        <v>1</v>
      </c>
      <c r="T29" s="167">
        <v>30</v>
      </c>
      <c r="U29" s="167">
        <v>30</v>
      </c>
      <c r="V29" s="147">
        <v>100</v>
      </c>
      <c r="W29" s="167">
        <v>5</v>
      </c>
      <c r="X29" s="167">
        <v>30</v>
      </c>
      <c r="Y29" s="167">
        <v>30</v>
      </c>
      <c r="Z29" s="147">
        <f t="shared" ref="Z29" si="28">(Y29/X29)*100</f>
        <v>100</v>
      </c>
      <c r="AA29" s="167">
        <v>5</v>
      </c>
      <c r="AB29" s="167">
        <v>30</v>
      </c>
      <c r="AC29" s="167">
        <v>0</v>
      </c>
      <c r="AD29" s="147">
        <v>0</v>
      </c>
      <c r="AE29" s="167">
        <v>1</v>
      </c>
      <c r="AF29" s="167">
        <v>30</v>
      </c>
      <c r="AG29" s="167">
        <v>0</v>
      </c>
      <c r="AH29" s="147">
        <v>0</v>
      </c>
      <c r="AI29" s="167">
        <v>1</v>
      </c>
      <c r="AJ29" s="167">
        <v>30</v>
      </c>
      <c r="AK29" s="167">
        <v>0</v>
      </c>
      <c r="AL29" s="147">
        <v>0</v>
      </c>
      <c r="AM29" s="167">
        <v>1</v>
      </c>
      <c r="AN29" s="167">
        <v>0</v>
      </c>
      <c r="AO29" s="167">
        <v>30</v>
      </c>
      <c r="AP29" s="147">
        <v>0</v>
      </c>
      <c r="AQ29" s="167">
        <v>1</v>
      </c>
      <c r="AR29" s="167">
        <v>30</v>
      </c>
      <c r="AS29" s="167">
        <v>0</v>
      </c>
      <c r="AT29" s="147">
        <v>0</v>
      </c>
      <c r="AU29" s="167">
        <v>1</v>
      </c>
      <c r="AV29" s="167">
        <v>30</v>
      </c>
      <c r="AW29" s="167">
        <v>0</v>
      </c>
      <c r="AX29" s="147">
        <v>0</v>
      </c>
      <c r="AY29" s="167">
        <v>1</v>
      </c>
      <c r="AZ29" s="167">
        <v>30</v>
      </c>
      <c r="BA29" s="167">
        <v>30</v>
      </c>
      <c r="BB29" s="147">
        <f t="shared" ref="BB29" si="29">(BA29/AZ29)*100</f>
        <v>100</v>
      </c>
      <c r="BC29" s="167">
        <v>5</v>
      </c>
      <c r="BD29" s="167">
        <v>30</v>
      </c>
      <c r="BE29" s="167">
        <v>0</v>
      </c>
      <c r="BF29" s="147">
        <v>0</v>
      </c>
      <c r="BG29" s="167">
        <v>1</v>
      </c>
      <c r="BH29" s="167">
        <v>30</v>
      </c>
      <c r="BI29" s="167">
        <v>0</v>
      </c>
      <c r="BJ29" s="147">
        <v>0</v>
      </c>
      <c r="BK29" s="167">
        <v>1</v>
      </c>
      <c r="BL29" s="167">
        <v>30</v>
      </c>
      <c r="BM29" s="167">
        <v>0</v>
      </c>
      <c r="BN29" s="147">
        <v>0</v>
      </c>
      <c r="BO29" s="167">
        <v>1</v>
      </c>
      <c r="BP29" s="167">
        <v>30</v>
      </c>
      <c r="BQ29" s="167">
        <v>30</v>
      </c>
      <c r="BR29" s="147">
        <f t="shared" ref="BR29" si="30">(BQ29/BP29)*100</f>
        <v>100</v>
      </c>
      <c r="BS29" s="167">
        <v>5</v>
      </c>
      <c r="BT29" s="149">
        <f t="shared" ref="BT29" si="31">BP29+BL29+BH29+BD29+AZ29+AV29+AR29+AN29+AJ29+AF29+AB29+X29+T29+P29+L29+H29+D29</f>
        <v>480</v>
      </c>
      <c r="BU29" s="149">
        <f t="shared" ref="BU29" si="32">BQ29+BM29+BI29+BE29+BA29+AW29+AS29+AO29+AK29+AG29+AC29+Y29+U29+Q29+M29+I29+E29</f>
        <v>150</v>
      </c>
      <c r="BV29" s="145">
        <f t="shared" ref="BV29" si="33">BU29*100/BT29</f>
        <v>31.25</v>
      </c>
      <c r="BW29" s="150">
        <v>1</v>
      </c>
      <c r="BX29" s="151">
        <v>30</v>
      </c>
      <c r="BY29" s="151">
        <v>0</v>
      </c>
      <c r="BZ29" s="146">
        <f t="shared" si="22"/>
        <v>0</v>
      </c>
      <c r="CA29" s="151">
        <v>1</v>
      </c>
      <c r="CB29" s="151">
        <v>30</v>
      </c>
      <c r="CC29" s="151">
        <v>0</v>
      </c>
      <c r="CD29" s="146">
        <f t="shared" ref="CD29" si="34">CC29*100/CB29</f>
        <v>0</v>
      </c>
      <c r="CE29" s="151">
        <v>1</v>
      </c>
      <c r="CF29" s="106">
        <f t="shared" ref="CF29" si="35">BT29+BX29+CB29</f>
        <v>540</v>
      </c>
      <c r="CG29" s="106">
        <f t="shared" ref="CG29" si="36">BU29+BY29+CC29</f>
        <v>150</v>
      </c>
      <c r="CH29" s="147">
        <f t="shared" ref="CH29" si="37">CG29*100/CF29</f>
        <v>27.777777777777779</v>
      </c>
      <c r="CI29" s="107">
        <v>1</v>
      </c>
      <c r="CJ29" s="28"/>
      <c r="CK29" s="28"/>
      <c r="CL29" s="28"/>
      <c r="CM29" s="28"/>
      <c r="CN29" s="28"/>
      <c r="CO29" s="28"/>
    </row>
    <row r="30" spans="1:93" s="35" customFormat="1" ht="117.75" customHeight="1">
      <c r="A30" s="44">
        <v>25</v>
      </c>
      <c r="B30" s="117" t="s">
        <v>126</v>
      </c>
      <c r="C30" s="118" t="s">
        <v>155</v>
      </c>
      <c r="D30" s="167">
        <v>2119</v>
      </c>
      <c r="E30" s="159">
        <v>1365</v>
      </c>
      <c r="F30" s="157">
        <f t="shared" si="2"/>
        <v>64.417177914110425</v>
      </c>
      <c r="G30" s="148">
        <v>4</v>
      </c>
      <c r="H30" s="148">
        <v>2452</v>
      </c>
      <c r="I30" s="148">
        <v>1568</v>
      </c>
      <c r="J30" s="147">
        <f t="shared" si="3"/>
        <v>63.947797716150077</v>
      </c>
      <c r="K30" s="148">
        <v>4</v>
      </c>
      <c r="L30" s="148">
        <v>1715</v>
      </c>
      <c r="M30" s="148">
        <v>1178</v>
      </c>
      <c r="N30" s="147">
        <f t="shared" si="4"/>
        <v>68.688046647230323</v>
      </c>
      <c r="O30" s="148">
        <v>4</v>
      </c>
      <c r="P30" s="148">
        <v>2546</v>
      </c>
      <c r="Q30" s="148">
        <v>2395</v>
      </c>
      <c r="R30" s="147">
        <f t="shared" si="5"/>
        <v>94.069128043990574</v>
      </c>
      <c r="S30" s="148">
        <v>5</v>
      </c>
      <c r="T30" s="148">
        <v>1765</v>
      </c>
      <c r="U30" s="148">
        <v>959</v>
      </c>
      <c r="V30" s="147">
        <f t="shared" si="6"/>
        <v>54.334277620396598</v>
      </c>
      <c r="W30" s="148">
        <v>3</v>
      </c>
      <c r="X30" s="148">
        <v>1883</v>
      </c>
      <c r="Y30" s="148">
        <v>1138</v>
      </c>
      <c r="Z30" s="147">
        <f t="shared" si="7"/>
        <v>60.435475305363781</v>
      </c>
      <c r="AA30" s="148">
        <v>4</v>
      </c>
      <c r="AB30" s="148">
        <v>2082</v>
      </c>
      <c r="AC30" s="148">
        <v>1405</v>
      </c>
      <c r="AD30" s="147">
        <f t="shared" si="8"/>
        <v>67.483189241114317</v>
      </c>
      <c r="AE30" s="148">
        <v>4</v>
      </c>
      <c r="AF30" s="148">
        <v>2084</v>
      </c>
      <c r="AG30" s="148">
        <v>1273</v>
      </c>
      <c r="AH30" s="147">
        <f t="shared" si="9"/>
        <v>61.084452975047988</v>
      </c>
      <c r="AI30" s="148">
        <v>4</v>
      </c>
      <c r="AJ30" s="148">
        <v>3832</v>
      </c>
      <c r="AK30" s="148">
        <v>30</v>
      </c>
      <c r="AL30" s="147">
        <f t="shared" si="10"/>
        <v>0.78288100208768263</v>
      </c>
      <c r="AM30" s="148">
        <v>1</v>
      </c>
      <c r="AN30" s="148">
        <v>983</v>
      </c>
      <c r="AO30" s="148">
        <v>632</v>
      </c>
      <c r="AP30" s="147">
        <f t="shared" si="11"/>
        <v>64.292980671414028</v>
      </c>
      <c r="AQ30" s="148">
        <v>4</v>
      </c>
      <c r="AR30" s="148">
        <v>842</v>
      </c>
      <c r="AS30" s="148">
        <v>626</v>
      </c>
      <c r="AT30" s="147">
        <f t="shared" si="12"/>
        <v>74.346793349168649</v>
      </c>
      <c r="AU30" s="148">
        <v>5</v>
      </c>
      <c r="AV30" s="148">
        <v>838</v>
      </c>
      <c r="AW30" s="148">
        <v>489</v>
      </c>
      <c r="AX30" s="147">
        <f t="shared" si="13"/>
        <v>58.353221957040567</v>
      </c>
      <c r="AY30" s="148">
        <v>4</v>
      </c>
      <c r="AZ30" s="148">
        <v>2528</v>
      </c>
      <c r="BA30" s="148">
        <v>2011</v>
      </c>
      <c r="BB30" s="147">
        <f t="shared" si="14"/>
        <v>79.549050632911388</v>
      </c>
      <c r="BC30" s="148">
        <v>5</v>
      </c>
      <c r="BD30" s="148">
        <v>2321</v>
      </c>
      <c r="BE30" s="148">
        <v>1383</v>
      </c>
      <c r="BF30" s="147">
        <f t="shared" si="15"/>
        <v>59.586385178802239</v>
      </c>
      <c r="BG30" s="148">
        <v>4</v>
      </c>
      <c r="BH30" s="148">
        <v>578</v>
      </c>
      <c r="BI30" s="148">
        <v>3</v>
      </c>
      <c r="BJ30" s="147">
        <f t="shared" si="16"/>
        <v>0.51903114186851207</v>
      </c>
      <c r="BK30" s="148">
        <v>1</v>
      </c>
      <c r="BL30" s="148">
        <v>1990</v>
      </c>
      <c r="BM30" s="148">
        <v>1273</v>
      </c>
      <c r="BN30" s="147">
        <f t="shared" si="17"/>
        <v>63.969849246231156</v>
      </c>
      <c r="BO30" s="148">
        <v>4</v>
      </c>
      <c r="BP30" s="148">
        <v>1431</v>
      </c>
      <c r="BQ30" s="148">
        <v>949</v>
      </c>
      <c r="BR30" s="147">
        <f t="shared" si="18"/>
        <v>66.317260656883306</v>
      </c>
      <c r="BS30" s="148">
        <v>4</v>
      </c>
      <c r="BT30" s="149">
        <f t="shared" si="19"/>
        <v>31989</v>
      </c>
      <c r="BU30" s="149">
        <f t="shared" si="20"/>
        <v>18677</v>
      </c>
      <c r="BV30" s="145">
        <f t="shared" si="21"/>
        <v>58.38569508268467</v>
      </c>
      <c r="BW30" s="150">
        <v>4</v>
      </c>
      <c r="BX30" s="151">
        <v>2827</v>
      </c>
      <c r="BY30" s="151">
        <v>1706</v>
      </c>
      <c r="BZ30" s="146">
        <f t="shared" si="22"/>
        <v>60.346657233816764</v>
      </c>
      <c r="CA30" s="151">
        <v>4</v>
      </c>
      <c r="CB30" s="151">
        <v>4344</v>
      </c>
      <c r="CC30" s="151">
        <v>3268</v>
      </c>
      <c r="CD30" s="146">
        <f t="shared" si="23"/>
        <v>75.230202578268873</v>
      </c>
      <c r="CE30" s="151">
        <v>5</v>
      </c>
      <c r="CF30" s="106">
        <f t="shared" si="24"/>
        <v>39160</v>
      </c>
      <c r="CG30" s="106">
        <f t="shared" si="25"/>
        <v>23651</v>
      </c>
      <c r="CH30" s="147">
        <f t="shared" si="26"/>
        <v>60.395812053115421</v>
      </c>
      <c r="CI30" s="107">
        <v>4</v>
      </c>
      <c r="CJ30" s="28"/>
      <c r="CK30" s="28"/>
      <c r="CL30" s="28"/>
      <c r="CM30" s="28"/>
      <c r="CN30" s="28"/>
      <c r="CO30" s="28"/>
    </row>
    <row r="31" spans="1:93" s="35" customFormat="1" ht="117.75" customHeight="1">
      <c r="A31" s="44">
        <v>26</v>
      </c>
      <c r="B31" s="119" t="s">
        <v>127</v>
      </c>
      <c r="C31" s="118" t="s">
        <v>156</v>
      </c>
      <c r="D31" s="167">
        <v>1365</v>
      </c>
      <c r="E31" s="159">
        <v>717</v>
      </c>
      <c r="F31" s="157">
        <f t="shared" si="2"/>
        <v>52.527472527472533</v>
      </c>
      <c r="G31" s="148">
        <v>4</v>
      </c>
      <c r="H31" s="148">
        <v>1568</v>
      </c>
      <c r="I31" s="148">
        <v>635</v>
      </c>
      <c r="J31" s="147">
        <f t="shared" si="3"/>
        <v>40.497448979591837</v>
      </c>
      <c r="K31" s="148">
        <v>3</v>
      </c>
      <c r="L31" s="148">
        <v>1178</v>
      </c>
      <c r="M31" s="148">
        <v>766</v>
      </c>
      <c r="N31" s="147">
        <f t="shared" si="4"/>
        <v>65.025466893039052</v>
      </c>
      <c r="O31" s="148">
        <v>5</v>
      </c>
      <c r="P31" s="148">
        <v>2395</v>
      </c>
      <c r="Q31" s="148">
        <v>1804</v>
      </c>
      <c r="R31" s="147">
        <f t="shared" si="5"/>
        <v>75.323590814196237</v>
      </c>
      <c r="S31" s="148">
        <v>5</v>
      </c>
      <c r="T31" s="148">
        <v>959</v>
      </c>
      <c r="U31" s="148">
        <v>602</v>
      </c>
      <c r="V31" s="147">
        <f t="shared" si="6"/>
        <v>62.773722627737229</v>
      </c>
      <c r="W31" s="148">
        <v>5</v>
      </c>
      <c r="X31" s="148">
        <v>1138</v>
      </c>
      <c r="Y31" s="148">
        <v>1109</v>
      </c>
      <c r="Z31" s="147">
        <f t="shared" si="7"/>
        <v>97.451669595782079</v>
      </c>
      <c r="AA31" s="148">
        <v>5</v>
      </c>
      <c r="AB31" s="148">
        <v>1405</v>
      </c>
      <c r="AC31" s="148">
        <v>355</v>
      </c>
      <c r="AD31" s="147">
        <f t="shared" si="8"/>
        <v>25.266903914590749</v>
      </c>
      <c r="AE31" s="148">
        <v>2</v>
      </c>
      <c r="AF31" s="148">
        <v>1273</v>
      </c>
      <c r="AG31" s="148">
        <v>990</v>
      </c>
      <c r="AH31" s="147">
        <f t="shared" si="9"/>
        <v>77.76904948939513</v>
      </c>
      <c r="AI31" s="148">
        <v>5</v>
      </c>
      <c r="AJ31" s="148">
        <v>30</v>
      </c>
      <c r="AK31" s="148">
        <v>9</v>
      </c>
      <c r="AL31" s="147">
        <f t="shared" si="10"/>
        <v>30</v>
      </c>
      <c r="AM31" s="148">
        <v>2</v>
      </c>
      <c r="AN31" s="148">
        <v>632</v>
      </c>
      <c r="AO31" s="148">
        <v>312</v>
      </c>
      <c r="AP31" s="147">
        <f t="shared" si="11"/>
        <v>49.367088607594937</v>
      </c>
      <c r="AQ31" s="148">
        <v>4</v>
      </c>
      <c r="AR31" s="148">
        <v>626</v>
      </c>
      <c r="AS31" s="148">
        <v>436</v>
      </c>
      <c r="AT31" s="147">
        <f t="shared" si="12"/>
        <v>69.648562300319497</v>
      </c>
      <c r="AU31" s="148">
        <v>5</v>
      </c>
      <c r="AV31" s="148">
        <v>489</v>
      </c>
      <c r="AW31" s="148">
        <v>246</v>
      </c>
      <c r="AX31" s="147">
        <f t="shared" si="13"/>
        <v>50.306748466257666</v>
      </c>
      <c r="AY31" s="148">
        <v>4</v>
      </c>
      <c r="AZ31" s="148">
        <v>2011</v>
      </c>
      <c r="BA31" s="148">
        <v>1366</v>
      </c>
      <c r="BB31" s="147">
        <f t="shared" si="14"/>
        <v>67.926404773744409</v>
      </c>
      <c r="BC31" s="148">
        <v>5</v>
      </c>
      <c r="BD31" s="148">
        <v>1383</v>
      </c>
      <c r="BE31" s="148">
        <v>984</v>
      </c>
      <c r="BF31" s="147">
        <f t="shared" si="15"/>
        <v>71.149674620390456</v>
      </c>
      <c r="BG31" s="148">
        <v>5</v>
      </c>
      <c r="BH31" s="148">
        <v>3</v>
      </c>
      <c r="BI31" s="148">
        <v>0</v>
      </c>
      <c r="BJ31" s="147">
        <f t="shared" si="16"/>
        <v>0</v>
      </c>
      <c r="BK31" s="148">
        <v>1</v>
      </c>
      <c r="BL31" s="148">
        <v>1273</v>
      </c>
      <c r="BM31" s="148">
        <v>814</v>
      </c>
      <c r="BN31" s="147">
        <f t="shared" si="17"/>
        <v>63.943440691280443</v>
      </c>
      <c r="BO31" s="148">
        <v>5</v>
      </c>
      <c r="BP31" s="148">
        <v>949</v>
      </c>
      <c r="BQ31" s="148">
        <v>418</v>
      </c>
      <c r="BR31" s="147">
        <f t="shared" si="18"/>
        <v>44.0463645943098</v>
      </c>
      <c r="BS31" s="148">
        <v>3</v>
      </c>
      <c r="BT31" s="149">
        <f t="shared" si="19"/>
        <v>18677</v>
      </c>
      <c r="BU31" s="149">
        <f t="shared" si="20"/>
        <v>11563</v>
      </c>
      <c r="BV31" s="145">
        <f t="shared" si="21"/>
        <v>61.910371044600311</v>
      </c>
      <c r="BW31" s="150">
        <v>5</v>
      </c>
      <c r="BX31" s="151">
        <v>1706</v>
      </c>
      <c r="BY31" s="151">
        <v>1047</v>
      </c>
      <c r="BZ31" s="146">
        <f t="shared" si="22"/>
        <v>61.371629542790153</v>
      </c>
      <c r="CA31" s="151">
        <v>5</v>
      </c>
      <c r="CB31" s="151">
        <v>3268</v>
      </c>
      <c r="CC31" s="151">
        <v>1796</v>
      </c>
      <c r="CD31" s="146">
        <f t="shared" si="23"/>
        <v>54.957160342717259</v>
      </c>
      <c r="CE31" s="151">
        <v>4</v>
      </c>
      <c r="CF31" s="106">
        <f t="shared" si="24"/>
        <v>23651</v>
      </c>
      <c r="CG31" s="106">
        <f t="shared" si="25"/>
        <v>14406</v>
      </c>
      <c r="CH31" s="147">
        <f t="shared" si="26"/>
        <v>60.910743731766097</v>
      </c>
      <c r="CI31" s="107">
        <v>5</v>
      </c>
      <c r="CJ31" s="28"/>
      <c r="CK31" s="28"/>
      <c r="CL31" s="28"/>
      <c r="CM31" s="28"/>
      <c r="CN31" s="28"/>
      <c r="CO31" s="28"/>
    </row>
    <row r="32" spans="1:93" s="35" customFormat="1" ht="119.25" customHeight="1">
      <c r="A32" s="44">
        <v>27</v>
      </c>
      <c r="B32" s="119" t="s">
        <v>185</v>
      </c>
      <c r="C32" s="118" t="s">
        <v>128</v>
      </c>
      <c r="D32" s="167" t="s">
        <v>201</v>
      </c>
      <c r="E32" s="189" t="s">
        <v>202</v>
      </c>
      <c r="F32" s="157" t="e">
        <f t="shared" si="2"/>
        <v>#VALUE!</v>
      </c>
      <c r="G32" s="148">
        <v>1</v>
      </c>
      <c r="H32" s="167" t="s">
        <v>201</v>
      </c>
      <c r="I32" s="190" t="s">
        <v>203</v>
      </c>
      <c r="J32" s="147" t="e">
        <f t="shared" si="3"/>
        <v>#VALUE!</v>
      </c>
      <c r="K32" s="148">
        <v>1</v>
      </c>
      <c r="L32" s="167" t="s">
        <v>201</v>
      </c>
      <c r="M32" s="148">
        <v>-0.87</v>
      </c>
      <c r="N32" s="147" t="e">
        <f t="shared" si="4"/>
        <v>#VALUE!</v>
      </c>
      <c r="O32" s="148">
        <v>1</v>
      </c>
      <c r="P32" s="167" t="s">
        <v>201</v>
      </c>
      <c r="Q32" s="190" t="s">
        <v>204</v>
      </c>
      <c r="R32" s="147" t="e">
        <f t="shared" si="5"/>
        <v>#VALUE!</v>
      </c>
      <c r="S32" s="148">
        <v>1</v>
      </c>
      <c r="T32" s="167" t="s">
        <v>201</v>
      </c>
      <c r="U32" s="190" t="s">
        <v>205</v>
      </c>
      <c r="V32" s="147" t="e">
        <f t="shared" si="6"/>
        <v>#VALUE!</v>
      </c>
      <c r="W32" s="148">
        <v>1</v>
      </c>
      <c r="X32" s="167" t="s">
        <v>201</v>
      </c>
      <c r="Y32" s="148">
        <v>-4.26</v>
      </c>
      <c r="Z32" s="147" t="e">
        <f t="shared" si="7"/>
        <v>#VALUE!</v>
      </c>
      <c r="AA32" s="148">
        <v>2</v>
      </c>
      <c r="AB32" s="167" t="s">
        <v>201</v>
      </c>
      <c r="AC32" s="148">
        <v>-6.32</v>
      </c>
      <c r="AD32" s="147" t="e">
        <f t="shared" si="8"/>
        <v>#VALUE!</v>
      </c>
      <c r="AE32" s="148">
        <v>3</v>
      </c>
      <c r="AF32" s="167" t="s">
        <v>201</v>
      </c>
      <c r="AG32" s="148">
        <v>-5.15</v>
      </c>
      <c r="AH32" s="147" t="e">
        <f t="shared" si="9"/>
        <v>#VALUE!</v>
      </c>
      <c r="AI32" s="148">
        <v>2</v>
      </c>
      <c r="AJ32" s="167" t="s">
        <v>201</v>
      </c>
      <c r="AK32" s="190" t="s">
        <v>206</v>
      </c>
      <c r="AL32" s="147" t="e">
        <f t="shared" si="10"/>
        <v>#VALUE!</v>
      </c>
      <c r="AM32" s="148">
        <v>1</v>
      </c>
      <c r="AN32" s="167" t="s">
        <v>201</v>
      </c>
      <c r="AO32" s="148">
        <v>-1.19</v>
      </c>
      <c r="AP32" s="147" t="e">
        <f t="shared" si="11"/>
        <v>#VALUE!</v>
      </c>
      <c r="AQ32" s="148">
        <v>1</v>
      </c>
      <c r="AR32" s="167" t="s">
        <v>201</v>
      </c>
      <c r="AS32" s="190" t="s">
        <v>207</v>
      </c>
      <c r="AT32" s="147" t="e">
        <f t="shared" si="12"/>
        <v>#VALUE!</v>
      </c>
      <c r="AU32" s="148">
        <v>1</v>
      </c>
      <c r="AV32" s="167" t="s">
        <v>201</v>
      </c>
      <c r="AW32" s="190" t="s">
        <v>208</v>
      </c>
      <c r="AX32" s="147" t="e">
        <f t="shared" si="13"/>
        <v>#VALUE!</v>
      </c>
      <c r="AY32" s="148">
        <v>1</v>
      </c>
      <c r="AZ32" s="167" t="s">
        <v>201</v>
      </c>
      <c r="BA32" s="148">
        <v>-1.95</v>
      </c>
      <c r="BB32" s="147" t="e">
        <f t="shared" si="14"/>
        <v>#VALUE!</v>
      </c>
      <c r="BC32" s="148">
        <v>1</v>
      </c>
      <c r="BD32" s="167" t="s">
        <v>201</v>
      </c>
      <c r="BE32" s="190" t="s">
        <v>209</v>
      </c>
      <c r="BF32" s="147" t="e">
        <f t="shared" si="15"/>
        <v>#VALUE!</v>
      </c>
      <c r="BG32" s="148">
        <v>1</v>
      </c>
      <c r="BH32" s="167" t="s">
        <v>201</v>
      </c>
      <c r="BI32" s="190" t="s">
        <v>210</v>
      </c>
      <c r="BJ32" s="147" t="e">
        <f t="shared" si="16"/>
        <v>#VALUE!</v>
      </c>
      <c r="BK32" s="148">
        <v>1</v>
      </c>
      <c r="BL32" s="167" t="s">
        <v>201</v>
      </c>
      <c r="BM32" s="190" t="s">
        <v>211</v>
      </c>
      <c r="BN32" s="147" t="e">
        <f t="shared" si="17"/>
        <v>#VALUE!</v>
      </c>
      <c r="BO32" s="148">
        <v>1</v>
      </c>
      <c r="BP32" s="167" t="s">
        <v>201</v>
      </c>
      <c r="BQ32" s="190" t="s">
        <v>212</v>
      </c>
      <c r="BR32" s="147" t="e">
        <f t="shared" si="18"/>
        <v>#VALUE!</v>
      </c>
      <c r="BS32" s="148">
        <v>1</v>
      </c>
      <c r="BT32" s="187" t="s">
        <v>201</v>
      </c>
      <c r="BU32" s="191" t="s">
        <v>213</v>
      </c>
      <c r="BV32" s="145" t="e">
        <f t="shared" si="21"/>
        <v>#VALUE!</v>
      </c>
      <c r="BW32" s="150">
        <v>1</v>
      </c>
      <c r="BX32" s="188" t="s">
        <v>201</v>
      </c>
      <c r="BY32" s="151">
        <v>-8.8699999999999992</v>
      </c>
      <c r="BZ32" s="146" t="e">
        <f t="shared" si="22"/>
        <v>#VALUE!</v>
      </c>
      <c r="CA32" s="151">
        <v>4</v>
      </c>
      <c r="CB32" s="188" t="s">
        <v>201</v>
      </c>
      <c r="CC32" s="192" t="s">
        <v>214</v>
      </c>
      <c r="CD32" s="146" t="e">
        <f t="shared" si="23"/>
        <v>#VALUE!</v>
      </c>
      <c r="CE32" s="151">
        <v>1</v>
      </c>
      <c r="CF32" s="167" t="s">
        <v>201</v>
      </c>
      <c r="CG32" s="193" t="s">
        <v>213</v>
      </c>
      <c r="CH32" s="147" t="e">
        <f t="shared" si="26"/>
        <v>#VALUE!</v>
      </c>
      <c r="CI32" s="107">
        <v>1</v>
      </c>
      <c r="CJ32" s="28"/>
      <c r="CK32" s="28"/>
      <c r="CL32" s="28"/>
      <c r="CM32" s="28"/>
      <c r="CN32" s="28"/>
      <c r="CO32" s="28"/>
    </row>
    <row r="33" spans="1:130" s="35" customFormat="1" ht="119.25" customHeight="1">
      <c r="A33" s="44">
        <v>28</v>
      </c>
      <c r="B33" s="119" t="s">
        <v>176</v>
      </c>
      <c r="C33" s="131" t="s">
        <v>177</v>
      </c>
      <c r="D33" s="167">
        <v>3082</v>
      </c>
      <c r="E33" s="159">
        <v>412</v>
      </c>
      <c r="F33" s="157">
        <f t="shared" si="2"/>
        <v>13.36794289422453</v>
      </c>
      <c r="G33" s="148">
        <v>1</v>
      </c>
      <c r="H33" s="148">
        <v>1417</v>
      </c>
      <c r="I33" s="148">
        <v>1</v>
      </c>
      <c r="J33" s="157">
        <f t="shared" si="3"/>
        <v>7.0571630204657732E-2</v>
      </c>
      <c r="K33" s="148">
        <v>1</v>
      </c>
      <c r="L33" s="148">
        <v>993</v>
      </c>
      <c r="M33" s="148">
        <v>960</v>
      </c>
      <c r="N33" s="157">
        <f t="shared" si="4"/>
        <v>96.676737160120851</v>
      </c>
      <c r="O33" s="148">
        <v>5</v>
      </c>
      <c r="P33" s="148">
        <v>1362</v>
      </c>
      <c r="Q33" s="148">
        <v>1360</v>
      </c>
      <c r="R33" s="157">
        <f t="shared" si="5"/>
        <v>99.85315712187959</v>
      </c>
      <c r="S33" s="148">
        <v>5</v>
      </c>
      <c r="T33" s="148">
        <v>948</v>
      </c>
      <c r="U33" s="148">
        <v>945</v>
      </c>
      <c r="V33" s="157">
        <f t="shared" si="6"/>
        <v>99.683544303797461</v>
      </c>
      <c r="W33" s="148">
        <v>5</v>
      </c>
      <c r="X33" s="148">
        <v>1732</v>
      </c>
      <c r="Y33" s="148">
        <v>2</v>
      </c>
      <c r="Z33" s="157">
        <f t="shared" si="7"/>
        <v>0.11547344110854503</v>
      </c>
      <c r="AA33" s="148">
        <v>1</v>
      </c>
      <c r="AB33" s="148">
        <v>1116</v>
      </c>
      <c r="AC33" s="148">
        <v>0</v>
      </c>
      <c r="AD33" s="157">
        <f t="shared" si="8"/>
        <v>0</v>
      </c>
      <c r="AE33" s="148">
        <v>1</v>
      </c>
      <c r="AF33" s="148">
        <v>1393</v>
      </c>
      <c r="AG33" s="148">
        <v>280</v>
      </c>
      <c r="AH33" s="157">
        <f t="shared" si="9"/>
        <v>20.100502512562816</v>
      </c>
      <c r="AI33" s="148">
        <v>1</v>
      </c>
      <c r="AJ33" s="148">
        <v>1634</v>
      </c>
      <c r="AK33" s="148">
        <v>1634</v>
      </c>
      <c r="AL33" s="157">
        <f t="shared" si="10"/>
        <v>100</v>
      </c>
      <c r="AM33" s="148">
        <v>5</v>
      </c>
      <c r="AN33" s="148">
        <v>641</v>
      </c>
      <c r="AO33" s="148">
        <v>639</v>
      </c>
      <c r="AP33" s="157">
        <f t="shared" si="11"/>
        <v>99.68798751950078</v>
      </c>
      <c r="AQ33" s="148">
        <v>5</v>
      </c>
      <c r="AR33" s="148">
        <v>630</v>
      </c>
      <c r="AS33" s="148">
        <v>0</v>
      </c>
      <c r="AT33" s="157">
        <f t="shared" si="12"/>
        <v>0</v>
      </c>
      <c r="AU33" s="148">
        <v>1</v>
      </c>
      <c r="AV33" s="148">
        <v>527</v>
      </c>
      <c r="AW33" s="148">
        <v>490</v>
      </c>
      <c r="AX33" s="157">
        <f t="shared" si="13"/>
        <v>92.979127134724862</v>
      </c>
      <c r="AY33" s="148">
        <v>5</v>
      </c>
      <c r="AZ33" s="148">
        <v>1317</v>
      </c>
      <c r="BA33" s="148">
        <v>1297</v>
      </c>
      <c r="BB33" s="157">
        <f t="shared" si="14"/>
        <v>98.481397114654527</v>
      </c>
      <c r="BC33" s="148">
        <v>5</v>
      </c>
      <c r="BD33" s="148">
        <v>1128</v>
      </c>
      <c r="BE33" s="148">
        <v>975</v>
      </c>
      <c r="BF33" s="157">
        <f t="shared" si="15"/>
        <v>86.436170212765958</v>
      </c>
      <c r="BG33" s="148">
        <v>5</v>
      </c>
      <c r="BH33" s="148">
        <v>1662</v>
      </c>
      <c r="BI33" s="148">
        <v>2</v>
      </c>
      <c r="BJ33" s="157">
        <f t="shared" si="16"/>
        <v>0.12033694344163659</v>
      </c>
      <c r="BK33" s="148">
        <v>1</v>
      </c>
      <c r="BL33" s="148">
        <v>574</v>
      </c>
      <c r="BM33" s="148">
        <v>570</v>
      </c>
      <c r="BN33" s="157">
        <f t="shared" si="17"/>
        <v>99.303135888501743</v>
      </c>
      <c r="BO33" s="148">
        <v>5</v>
      </c>
      <c r="BP33" s="148">
        <v>638</v>
      </c>
      <c r="BQ33" s="148">
        <v>606</v>
      </c>
      <c r="BR33" s="157">
        <f t="shared" si="18"/>
        <v>94.984326018808773</v>
      </c>
      <c r="BS33" s="148">
        <v>5</v>
      </c>
      <c r="BT33" s="149">
        <f t="shared" ref="BT33" si="38">BP33+BL33+BH33+BD33+AZ33+AV33+AR33+AN33+AJ33+AF33+AB33+X33+T33+P33+L33+H33+D33</f>
        <v>20794</v>
      </c>
      <c r="BU33" s="149">
        <f t="shared" ref="BU33" si="39">BQ33+BM33+BI33+BE33+BA33+AW33+AS33+AO33+AK33+AG33+AC33+Y33+U33+Q33+M33+I33+E33</f>
        <v>10173</v>
      </c>
      <c r="BV33" s="145">
        <f t="shared" si="21"/>
        <v>48.922766182552657</v>
      </c>
      <c r="BW33" s="150">
        <v>1</v>
      </c>
      <c r="BX33" s="151">
        <v>1777</v>
      </c>
      <c r="BY33" s="151">
        <v>6</v>
      </c>
      <c r="BZ33" s="184">
        <f t="shared" ref="BZ33" si="40">(BY33/BX33)*100</f>
        <v>0.33764772087788408</v>
      </c>
      <c r="CA33" s="151">
        <v>1</v>
      </c>
      <c r="CB33" s="151">
        <v>4733</v>
      </c>
      <c r="CC33" s="151">
        <v>691</v>
      </c>
      <c r="CD33" s="184">
        <f t="shared" ref="CD33" si="41">(CC33/CB33)*100</f>
        <v>14.599619691527572</v>
      </c>
      <c r="CE33" s="151">
        <v>1</v>
      </c>
      <c r="CF33" s="106">
        <f t="shared" ref="CF33" si="42">BT33+BX33+CB33</f>
        <v>27304</v>
      </c>
      <c r="CG33" s="106">
        <f t="shared" ref="CG33" si="43">BU33+BY33+CC33</f>
        <v>10870</v>
      </c>
      <c r="CH33" s="157">
        <f t="shared" ref="CH33" si="44">(CG33/CF33)*100</f>
        <v>39.811016700849692</v>
      </c>
      <c r="CI33" s="107">
        <v>1</v>
      </c>
      <c r="CJ33" s="28"/>
      <c r="CK33" s="28"/>
      <c r="CL33" s="28"/>
      <c r="CM33" s="28"/>
      <c r="CN33" s="28"/>
      <c r="CO33" s="28"/>
    </row>
    <row r="34" spans="1:130" s="35" customFormat="1" ht="117" customHeight="1">
      <c r="A34" s="44">
        <v>29</v>
      </c>
      <c r="B34" s="119" t="s">
        <v>104</v>
      </c>
      <c r="C34" s="131" t="s">
        <v>129</v>
      </c>
      <c r="D34" s="167">
        <v>1225</v>
      </c>
      <c r="E34" s="159">
        <v>1218</v>
      </c>
      <c r="F34" s="157">
        <f t="shared" si="2"/>
        <v>99.428571428571431</v>
      </c>
      <c r="G34" s="148">
        <v>5</v>
      </c>
      <c r="H34" s="148">
        <v>1320</v>
      </c>
      <c r="I34" s="148">
        <v>1308</v>
      </c>
      <c r="J34" s="147">
        <f t="shared" si="3"/>
        <v>99.090909090909093</v>
      </c>
      <c r="K34" s="148">
        <v>5</v>
      </c>
      <c r="L34" s="148">
        <v>945</v>
      </c>
      <c r="M34" s="148">
        <v>944</v>
      </c>
      <c r="N34" s="147">
        <f t="shared" si="4"/>
        <v>99.894179894179885</v>
      </c>
      <c r="O34" s="148">
        <v>5</v>
      </c>
      <c r="P34" s="148">
        <v>1283</v>
      </c>
      <c r="Q34" s="148">
        <v>1279</v>
      </c>
      <c r="R34" s="147">
        <f t="shared" si="5"/>
        <v>99.688230709275132</v>
      </c>
      <c r="S34" s="148">
        <v>5</v>
      </c>
      <c r="T34" s="148">
        <v>881</v>
      </c>
      <c r="U34" s="148">
        <v>0</v>
      </c>
      <c r="V34" s="147">
        <f t="shared" si="6"/>
        <v>0</v>
      </c>
      <c r="W34" s="148">
        <v>1</v>
      </c>
      <c r="X34" s="148">
        <v>773</v>
      </c>
      <c r="Y34" s="148">
        <v>4</v>
      </c>
      <c r="Z34" s="147">
        <f t="shared" si="7"/>
        <v>0.51746442432082795</v>
      </c>
      <c r="AA34" s="148">
        <v>1</v>
      </c>
      <c r="AB34" s="148">
        <v>847</v>
      </c>
      <c r="AC34" s="148">
        <v>0</v>
      </c>
      <c r="AD34" s="147">
        <f t="shared" si="8"/>
        <v>0</v>
      </c>
      <c r="AE34" s="148">
        <v>1</v>
      </c>
      <c r="AF34" s="148">
        <v>884</v>
      </c>
      <c r="AG34" s="148">
        <v>874</v>
      </c>
      <c r="AH34" s="147">
        <f t="shared" si="9"/>
        <v>98.868778280542983</v>
      </c>
      <c r="AI34" s="148">
        <v>5</v>
      </c>
      <c r="AJ34" s="148">
        <v>1549</v>
      </c>
      <c r="AK34" s="148">
        <v>1</v>
      </c>
      <c r="AL34" s="147">
        <f t="shared" si="10"/>
        <v>6.4557779212395083E-2</v>
      </c>
      <c r="AM34" s="148">
        <v>1</v>
      </c>
      <c r="AN34" s="148">
        <v>596</v>
      </c>
      <c r="AO34" s="148">
        <v>592</v>
      </c>
      <c r="AP34" s="147">
        <f t="shared" si="11"/>
        <v>99.328859060402692</v>
      </c>
      <c r="AQ34" s="148">
        <v>5</v>
      </c>
      <c r="AR34" s="148">
        <v>592</v>
      </c>
      <c r="AS34" s="148">
        <v>0</v>
      </c>
      <c r="AT34" s="147">
        <f t="shared" si="12"/>
        <v>0</v>
      </c>
      <c r="AU34" s="148">
        <v>1</v>
      </c>
      <c r="AV34" s="148">
        <v>568</v>
      </c>
      <c r="AW34" s="148">
        <v>0</v>
      </c>
      <c r="AX34" s="147">
        <f t="shared" si="13"/>
        <v>0</v>
      </c>
      <c r="AY34" s="148">
        <v>1</v>
      </c>
      <c r="AZ34" s="148">
        <v>1263</v>
      </c>
      <c r="BA34" s="148">
        <v>3</v>
      </c>
      <c r="BB34" s="147">
        <f t="shared" si="14"/>
        <v>0.23752969121140144</v>
      </c>
      <c r="BC34" s="148">
        <v>1</v>
      </c>
      <c r="BD34" s="148">
        <v>1048</v>
      </c>
      <c r="BE34" s="148">
        <v>959</v>
      </c>
      <c r="BF34" s="147">
        <f t="shared" si="15"/>
        <v>91.507633587786259</v>
      </c>
      <c r="BG34" s="148">
        <v>5</v>
      </c>
      <c r="BH34" s="148">
        <v>1565</v>
      </c>
      <c r="BI34" s="148">
        <v>0</v>
      </c>
      <c r="BJ34" s="147">
        <f t="shared" si="16"/>
        <v>0</v>
      </c>
      <c r="BK34" s="148">
        <v>1</v>
      </c>
      <c r="BL34" s="148">
        <v>526</v>
      </c>
      <c r="BM34" s="148">
        <v>525</v>
      </c>
      <c r="BN34" s="147">
        <f t="shared" si="17"/>
        <v>99.809885931558938</v>
      </c>
      <c r="BO34" s="148">
        <v>5</v>
      </c>
      <c r="BP34" s="148">
        <v>601</v>
      </c>
      <c r="BQ34" s="148">
        <v>460</v>
      </c>
      <c r="BR34" s="147">
        <f t="shared" si="18"/>
        <v>76.539101497504163</v>
      </c>
      <c r="BS34" s="148">
        <v>2</v>
      </c>
      <c r="BT34" s="149">
        <f t="shared" si="19"/>
        <v>16466</v>
      </c>
      <c r="BU34" s="149">
        <f t="shared" si="20"/>
        <v>8167</v>
      </c>
      <c r="BV34" s="145">
        <f t="shared" si="21"/>
        <v>49.599174055629781</v>
      </c>
      <c r="BW34" s="150">
        <v>1</v>
      </c>
      <c r="BX34" s="151">
        <v>1275</v>
      </c>
      <c r="BY34" s="151">
        <v>1163</v>
      </c>
      <c r="BZ34" s="146">
        <f t="shared" si="22"/>
        <v>91.215686274509807</v>
      </c>
      <c r="CA34" s="151">
        <v>5</v>
      </c>
      <c r="CB34" s="151">
        <v>3258</v>
      </c>
      <c r="CC34" s="151">
        <v>2659</v>
      </c>
      <c r="CD34" s="146">
        <f t="shared" si="23"/>
        <v>81.614487415592393</v>
      </c>
      <c r="CE34" s="151">
        <v>3</v>
      </c>
      <c r="CF34" s="106">
        <f t="shared" si="24"/>
        <v>20999</v>
      </c>
      <c r="CG34" s="106">
        <f t="shared" si="25"/>
        <v>11989</v>
      </c>
      <c r="CH34" s="147">
        <f t="shared" si="26"/>
        <v>57.093194914043529</v>
      </c>
      <c r="CI34" s="107">
        <v>1</v>
      </c>
      <c r="CJ34" s="49"/>
      <c r="CK34" s="49"/>
      <c r="CL34" s="49"/>
      <c r="CM34" s="49"/>
      <c r="CN34" s="49"/>
      <c r="CO34" s="49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</row>
    <row r="35" spans="1:130" s="35" customFormat="1" ht="120" customHeight="1">
      <c r="A35" s="44">
        <v>30</v>
      </c>
      <c r="B35" s="119" t="s">
        <v>215</v>
      </c>
      <c r="C35" s="131" t="s">
        <v>129</v>
      </c>
      <c r="D35" s="167">
        <v>1225</v>
      </c>
      <c r="E35" s="159">
        <v>0</v>
      </c>
      <c r="F35" s="157">
        <f t="shared" si="2"/>
        <v>0</v>
      </c>
      <c r="G35" s="148">
        <v>1</v>
      </c>
      <c r="H35" s="148">
        <v>1320</v>
      </c>
      <c r="I35" s="148">
        <v>1308</v>
      </c>
      <c r="J35" s="147">
        <f t="shared" si="3"/>
        <v>99.090909090909093</v>
      </c>
      <c r="K35" s="148">
        <v>5</v>
      </c>
      <c r="L35" s="148">
        <v>945</v>
      </c>
      <c r="M35" s="148">
        <v>943</v>
      </c>
      <c r="N35" s="147">
        <f t="shared" si="4"/>
        <v>99.788359788359799</v>
      </c>
      <c r="O35" s="148">
        <v>5</v>
      </c>
      <c r="P35" s="148">
        <v>1283</v>
      </c>
      <c r="Q35" s="148">
        <v>1279</v>
      </c>
      <c r="R35" s="147">
        <f t="shared" si="5"/>
        <v>99.688230709275132</v>
      </c>
      <c r="S35" s="148">
        <v>5</v>
      </c>
      <c r="T35" s="148">
        <v>881</v>
      </c>
      <c r="U35" s="148">
        <v>0</v>
      </c>
      <c r="V35" s="147">
        <f t="shared" si="6"/>
        <v>0</v>
      </c>
      <c r="W35" s="148">
        <v>1</v>
      </c>
      <c r="X35" s="148">
        <v>773</v>
      </c>
      <c r="Y35" s="148">
        <v>4</v>
      </c>
      <c r="Z35" s="147">
        <f t="shared" si="7"/>
        <v>0.51746442432082795</v>
      </c>
      <c r="AA35" s="148">
        <v>1</v>
      </c>
      <c r="AB35" s="148">
        <v>847</v>
      </c>
      <c r="AC35" s="148">
        <v>0</v>
      </c>
      <c r="AD35" s="147">
        <f t="shared" si="8"/>
        <v>0</v>
      </c>
      <c r="AE35" s="148">
        <v>1</v>
      </c>
      <c r="AF35" s="148">
        <v>884</v>
      </c>
      <c r="AG35" s="148">
        <v>792</v>
      </c>
      <c r="AH35" s="147">
        <f t="shared" si="9"/>
        <v>89.592760180995484</v>
      </c>
      <c r="AI35" s="148">
        <v>4</v>
      </c>
      <c r="AJ35" s="148">
        <v>1549</v>
      </c>
      <c r="AK35" s="148">
        <v>1</v>
      </c>
      <c r="AL35" s="147">
        <f t="shared" si="10"/>
        <v>6.4557779212395083E-2</v>
      </c>
      <c r="AM35" s="148">
        <v>1</v>
      </c>
      <c r="AN35" s="148">
        <v>596</v>
      </c>
      <c r="AO35" s="148">
        <v>592</v>
      </c>
      <c r="AP35" s="147">
        <f t="shared" si="11"/>
        <v>99.328859060402692</v>
      </c>
      <c r="AQ35" s="148">
        <v>5</v>
      </c>
      <c r="AR35" s="148">
        <v>592</v>
      </c>
      <c r="AS35" s="148">
        <v>495</v>
      </c>
      <c r="AT35" s="147">
        <f t="shared" si="12"/>
        <v>83.61486486486487</v>
      </c>
      <c r="AU35" s="148">
        <v>3</v>
      </c>
      <c r="AV35" s="148">
        <v>568</v>
      </c>
      <c r="AW35" s="148">
        <v>0</v>
      </c>
      <c r="AX35" s="147">
        <f t="shared" si="13"/>
        <v>0</v>
      </c>
      <c r="AY35" s="148">
        <v>1</v>
      </c>
      <c r="AZ35" s="148">
        <v>1263</v>
      </c>
      <c r="BA35" s="148">
        <v>3</v>
      </c>
      <c r="BB35" s="147">
        <f t="shared" si="14"/>
        <v>0.23752969121140144</v>
      </c>
      <c r="BC35" s="148">
        <v>1</v>
      </c>
      <c r="BD35" s="148">
        <v>1048</v>
      </c>
      <c r="BE35" s="148">
        <v>959</v>
      </c>
      <c r="BF35" s="147">
        <f t="shared" si="15"/>
        <v>91.507633587786259</v>
      </c>
      <c r="BG35" s="148">
        <v>5</v>
      </c>
      <c r="BH35" s="148">
        <v>1565</v>
      </c>
      <c r="BI35" s="148">
        <v>0</v>
      </c>
      <c r="BJ35" s="147">
        <f t="shared" si="16"/>
        <v>0</v>
      </c>
      <c r="BK35" s="148">
        <v>1</v>
      </c>
      <c r="BL35" s="148">
        <v>526</v>
      </c>
      <c r="BM35" s="148">
        <v>525</v>
      </c>
      <c r="BN35" s="147">
        <f t="shared" si="17"/>
        <v>99.809885931558938</v>
      </c>
      <c r="BO35" s="148">
        <v>5</v>
      </c>
      <c r="BP35" s="148">
        <v>601</v>
      </c>
      <c r="BQ35" s="148">
        <v>599</v>
      </c>
      <c r="BR35" s="147">
        <f t="shared" si="18"/>
        <v>99.667221297836932</v>
      </c>
      <c r="BS35" s="148">
        <v>5</v>
      </c>
      <c r="BT35" s="149">
        <f t="shared" si="19"/>
        <v>16466</v>
      </c>
      <c r="BU35" s="149">
        <f t="shared" si="20"/>
        <v>7500</v>
      </c>
      <c r="BV35" s="145">
        <f t="shared" si="21"/>
        <v>45.548402769342886</v>
      </c>
      <c r="BW35" s="150">
        <v>1</v>
      </c>
      <c r="BX35" s="151">
        <v>1275</v>
      </c>
      <c r="BY35" s="151">
        <v>1162</v>
      </c>
      <c r="BZ35" s="146">
        <f t="shared" si="22"/>
        <v>91.137254901960787</v>
      </c>
      <c r="CA35" s="151">
        <v>5</v>
      </c>
      <c r="CB35" s="151">
        <v>3258</v>
      </c>
      <c r="CC35" s="151">
        <v>2658</v>
      </c>
      <c r="CD35" s="146">
        <f t="shared" si="23"/>
        <v>81.583793738489874</v>
      </c>
      <c r="CE35" s="151">
        <v>3</v>
      </c>
      <c r="CF35" s="106">
        <f t="shared" si="24"/>
        <v>20999</v>
      </c>
      <c r="CG35" s="106">
        <f t="shared" si="25"/>
        <v>11320</v>
      </c>
      <c r="CH35" s="147">
        <f t="shared" si="26"/>
        <v>53.907328920424781</v>
      </c>
      <c r="CI35" s="107">
        <v>1</v>
      </c>
      <c r="CJ35" s="49"/>
      <c r="CK35" s="49"/>
      <c r="CL35" s="49"/>
      <c r="CM35" s="49"/>
      <c r="CN35" s="49"/>
      <c r="CO35" s="49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</row>
    <row r="36" spans="1:130" s="35" customFormat="1" ht="125.25" customHeight="1">
      <c r="A36" s="44">
        <v>31</v>
      </c>
      <c r="B36" s="177" t="s">
        <v>103</v>
      </c>
      <c r="C36" s="131" t="s">
        <v>129</v>
      </c>
      <c r="D36" s="167">
        <v>1225</v>
      </c>
      <c r="E36" s="159">
        <v>1218</v>
      </c>
      <c r="F36" s="157">
        <f t="shared" si="2"/>
        <v>99.428571428571431</v>
      </c>
      <c r="G36" s="148">
        <v>5</v>
      </c>
      <c r="H36" s="148">
        <v>1320</v>
      </c>
      <c r="I36" s="148">
        <v>1308</v>
      </c>
      <c r="J36" s="147">
        <f t="shared" si="3"/>
        <v>99.090909090909093</v>
      </c>
      <c r="K36" s="148">
        <v>5</v>
      </c>
      <c r="L36" s="148">
        <v>945</v>
      </c>
      <c r="M36" s="148">
        <v>944</v>
      </c>
      <c r="N36" s="147">
        <f t="shared" si="4"/>
        <v>99.894179894179885</v>
      </c>
      <c r="O36" s="148">
        <v>5</v>
      </c>
      <c r="P36" s="148">
        <v>1283</v>
      </c>
      <c r="Q36" s="148">
        <v>1279</v>
      </c>
      <c r="R36" s="147">
        <f t="shared" si="5"/>
        <v>99.688230709275132</v>
      </c>
      <c r="S36" s="148">
        <v>5</v>
      </c>
      <c r="T36" s="148">
        <v>881</v>
      </c>
      <c r="U36" s="148">
        <v>0</v>
      </c>
      <c r="V36" s="147">
        <f t="shared" si="6"/>
        <v>0</v>
      </c>
      <c r="W36" s="148">
        <v>1</v>
      </c>
      <c r="X36" s="148">
        <v>773</v>
      </c>
      <c r="Y36" s="148">
        <v>4</v>
      </c>
      <c r="Z36" s="147">
        <f t="shared" si="7"/>
        <v>0.51746442432082795</v>
      </c>
      <c r="AA36" s="148">
        <v>1</v>
      </c>
      <c r="AB36" s="148">
        <v>847</v>
      </c>
      <c r="AC36" s="148">
        <v>0</v>
      </c>
      <c r="AD36" s="147">
        <f t="shared" si="8"/>
        <v>0</v>
      </c>
      <c r="AE36" s="148">
        <v>1</v>
      </c>
      <c r="AF36" s="148">
        <v>884</v>
      </c>
      <c r="AG36" s="148">
        <v>874</v>
      </c>
      <c r="AH36" s="147">
        <f t="shared" si="9"/>
        <v>98.868778280542983</v>
      </c>
      <c r="AI36" s="148">
        <v>5</v>
      </c>
      <c r="AJ36" s="148">
        <v>1549</v>
      </c>
      <c r="AK36" s="148">
        <v>1</v>
      </c>
      <c r="AL36" s="147">
        <f t="shared" si="10"/>
        <v>6.4557779212395083E-2</v>
      </c>
      <c r="AM36" s="148">
        <v>1</v>
      </c>
      <c r="AN36" s="148">
        <v>596</v>
      </c>
      <c r="AO36" s="148">
        <v>592</v>
      </c>
      <c r="AP36" s="147">
        <f t="shared" si="11"/>
        <v>99.328859060402692</v>
      </c>
      <c r="AQ36" s="148">
        <v>5</v>
      </c>
      <c r="AR36" s="148">
        <v>592</v>
      </c>
      <c r="AS36" s="148">
        <v>14</v>
      </c>
      <c r="AT36" s="147">
        <f t="shared" si="12"/>
        <v>2.3648648648648649</v>
      </c>
      <c r="AU36" s="148">
        <v>1</v>
      </c>
      <c r="AV36" s="148">
        <v>568</v>
      </c>
      <c r="AW36" s="148">
        <v>0</v>
      </c>
      <c r="AX36" s="147">
        <f t="shared" si="13"/>
        <v>0</v>
      </c>
      <c r="AY36" s="148">
        <v>1</v>
      </c>
      <c r="AZ36" s="148">
        <v>1263</v>
      </c>
      <c r="BA36" s="148">
        <v>3</v>
      </c>
      <c r="BB36" s="147">
        <f t="shared" si="14"/>
        <v>0.23752969121140144</v>
      </c>
      <c r="BC36" s="148">
        <v>1</v>
      </c>
      <c r="BD36" s="148">
        <v>1048</v>
      </c>
      <c r="BE36" s="148">
        <v>959</v>
      </c>
      <c r="BF36" s="147">
        <f t="shared" si="15"/>
        <v>91.507633587786259</v>
      </c>
      <c r="BG36" s="148">
        <v>5</v>
      </c>
      <c r="BH36" s="148">
        <v>1565</v>
      </c>
      <c r="BI36" s="148">
        <v>0</v>
      </c>
      <c r="BJ36" s="147">
        <f t="shared" si="16"/>
        <v>0</v>
      </c>
      <c r="BK36" s="148">
        <v>1</v>
      </c>
      <c r="BL36" s="148">
        <v>526</v>
      </c>
      <c r="BM36" s="148">
        <v>525</v>
      </c>
      <c r="BN36" s="147">
        <f t="shared" si="17"/>
        <v>99.809885931558938</v>
      </c>
      <c r="BO36" s="148">
        <v>5</v>
      </c>
      <c r="BP36" s="148">
        <v>601</v>
      </c>
      <c r="BQ36" s="148">
        <v>573</v>
      </c>
      <c r="BR36" s="147">
        <f t="shared" si="18"/>
        <v>95.341098169717142</v>
      </c>
      <c r="BS36" s="148">
        <v>5</v>
      </c>
      <c r="BT36" s="149">
        <f t="shared" si="19"/>
        <v>16466</v>
      </c>
      <c r="BU36" s="149">
        <f t="shared" si="20"/>
        <v>8294</v>
      </c>
      <c r="BV36" s="145">
        <f t="shared" si="21"/>
        <v>50.370460342523991</v>
      </c>
      <c r="BW36" s="150">
        <v>1</v>
      </c>
      <c r="BX36" s="151">
        <v>1275</v>
      </c>
      <c r="BY36" s="151">
        <v>1163</v>
      </c>
      <c r="BZ36" s="146">
        <f t="shared" si="22"/>
        <v>91.215686274509807</v>
      </c>
      <c r="CA36" s="151">
        <v>5</v>
      </c>
      <c r="CB36" s="151">
        <v>3258</v>
      </c>
      <c r="CC36" s="151">
        <v>2659</v>
      </c>
      <c r="CD36" s="146">
        <f t="shared" si="23"/>
        <v>81.614487415592393</v>
      </c>
      <c r="CE36" s="151">
        <v>3</v>
      </c>
      <c r="CF36" s="106">
        <f t="shared" si="24"/>
        <v>20999</v>
      </c>
      <c r="CG36" s="106">
        <f t="shared" si="25"/>
        <v>12116</v>
      </c>
      <c r="CH36" s="147">
        <f t="shared" si="26"/>
        <v>57.697985618362779</v>
      </c>
      <c r="CI36" s="107">
        <v>1</v>
      </c>
      <c r="CJ36" s="49"/>
      <c r="CK36" s="49"/>
      <c r="CL36" s="49"/>
      <c r="CM36" s="49"/>
      <c r="CN36" s="49"/>
      <c r="CO36" s="49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</row>
    <row r="37" spans="1:130" s="35" customFormat="1" ht="121.5" customHeight="1">
      <c r="A37" s="168">
        <v>32</v>
      </c>
      <c r="B37" s="178" t="s">
        <v>216</v>
      </c>
      <c r="C37" s="131" t="s">
        <v>129</v>
      </c>
      <c r="D37" s="167">
        <v>1225</v>
      </c>
      <c r="E37" s="159">
        <v>1218</v>
      </c>
      <c r="F37" s="157">
        <f t="shared" si="2"/>
        <v>99.428571428571431</v>
      </c>
      <c r="G37" s="148">
        <v>5</v>
      </c>
      <c r="H37" s="148">
        <v>1320</v>
      </c>
      <c r="I37" s="148">
        <v>1316</v>
      </c>
      <c r="J37" s="147">
        <f t="shared" si="3"/>
        <v>99.696969696969688</v>
      </c>
      <c r="K37" s="148">
        <v>5</v>
      </c>
      <c r="L37" s="148">
        <v>945</v>
      </c>
      <c r="M37" s="148">
        <v>944</v>
      </c>
      <c r="N37" s="147">
        <f t="shared" si="4"/>
        <v>99.894179894179885</v>
      </c>
      <c r="O37" s="148">
        <v>5</v>
      </c>
      <c r="P37" s="148">
        <v>1283</v>
      </c>
      <c r="Q37" s="148">
        <v>1279</v>
      </c>
      <c r="R37" s="147">
        <f t="shared" si="5"/>
        <v>99.688230709275132</v>
      </c>
      <c r="S37" s="148">
        <v>5</v>
      </c>
      <c r="T37" s="148">
        <v>881</v>
      </c>
      <c r="U37" s="148">
        <v>0</v>
      </c>
      <c r="V37" s="147">
        <f t="shared" si="6"/>
        <v>0</v>
      </c>
      <c r="W37" s="148">
        <v>1</v>
      </c>
      <c r="X37" s="148">
        <v>773</v>
      </c>
      <c r="Y37" s="148">
        <v>4</v>
      </c>
      <c r="Z37" s="147">
        <f t="shared" si="7"/>
        <v>0.51746442432082795</v>
      </c>
      <c r="AA37" s="148">
        <v>1</v>
      </c>
      <c r="AB37" s="148">
        <v>847</v>
      </c>
      <c r="AC37" s="148">
        <v>2</v>
      </c>
      <c r="AD37" s="147">
        <f t="shared" si="8"/>
        <v>0.23612750885478156</v>
      </c>
      <c r="AE37" s="148">
        <v>1</v>
      </c>
      <c r="AF37" s="148">
        <v>884</v>
      </c>
      <c r="AG37" s="148">
        <v>0</v>
      </c>
      <c r="AH37" s="147">
        <f t="shared" si="9"/>
        <v>0</v>
      </c>
      <c r="AI37" s="148">
        <v>1</v>
      </c>
      <c r="AJ37" s="148">
        <v>1549</v>
      </c>
      <c r="AK37" s="148">
        <v>1</v>
      </c>
      <c r="AL37" s="147">
        <f t="shared" si="10"/>
        <v>6.4557779212395083E-2</v>
      </c>
      <c r="AM37" s="148">
        <v>1</v>
      </c>
      <c r="AN37" s="148">
        <v>596</v>
      </c>
      <c r="AO37" s="148">
        <v>592</v>
      </c>
      <c r="AP37" s="147">
        <f t="shared" si="11"/>
        <v>99.328859060402692</v>
      </c>
      <c r="AQ37" s="148">
        <v>5</v>
      </c>
      <c r="AR37" s="148">
        <v>592</v>
      </c>
      <c r="AS37" s="148">
        <v>495</v>
      </c>
      <c r="AT37" s="147">
        <f t="shared" si="12"/>
        <v>83.61486486486487</v>
      </c>
      <c r="AU37" s="148">
        <v>3</v>
      </c>
      <c r="AV37" s="148">
        <v>568</v>
      </c>
      <c r="AW37" s="148">
        <v>0</v>
      </c>
      <c r="AX37" s="147">
        <f t="shared" si="13"/>
        <v>0</v>
      </c>
      <c r="AY37" s="148">
        <v>1</v>
      </c>
      <c r="AZ37" s="148">
        <v>1263</v>
      </c>
      <c r="BA37" s="148">
        <v>5</v>
      </c>
      <c r="BB37" s="147">
        <f t="shared" si="14"/>
        <v>0.39588281868566899</v>
      </c>
      <c r="BC37" s="148">
        <v>1</v>
      </c>
      <c r="BD37" s="148">
        <v>1048</v>
      </c>
      <c r="BE37" s="148">
        <v>1</v>
      </c>
      <c r="BF37" s="147">
        <f t="shared" si="15"/>
        <v>9.5419847328244267E-2</v>
      </c>
      <c r="BG37" s="148">
        <v>1</v>
      </c>
      <c r="BH37" s="148">
        <v>1565</v>
      </c>
      <c r="BI37" s="148">
        <v>1</v>
      </c>
      <c r="BJ37" s="147">
        <f t="shared" si="16"/>
        <v>6.3897763578274758E-2</v>
      </c>
      <c r="BK37" s="148">
        <v>1</v>
      </c>
      <c r="BL37" s="148">
        <v>526</v>
      </c>
      <c r="BM37" s="148">
        <v>525</v>
      </c>
      <c r="BN37" s="147">
        <f t="shared" si="17"/>
        <v>99.809885931558938</v>
      </c>
      <c r="BO37" s="148">
        <v>5</v>
      </c>
      <c r="BP37" s="148">
        <v>601</v>
      </c>
      <c r="BQ37" s="148">
        <v>599</v>
      </c>
      <c r="BR37" s="147">
        <f t="shared" si="18"/>
        <v>99.667221297836932</v>
      </c>
      <c r="BS37" s="148">
        <v>5</v>
      </c>
      <c r="BT37" s="149">
        <f t="shared" si="19"/>
        <v>16466</v>
      </c>
      <c r="BU37" s="149">
        <f t="shared" si="20"/>
        <v>6982</v>
      </c>
      <c r="BV37" s="145">
        <f t="shared" si="21"/>
        <v>42.402526418073606</v>
      </c>
      <c r="BW37" s="150">
        <v>1</v>
      </c>
      <c r="BX37" s="151">
        <v>1275</v>
      </c>
      <c r="BY37" s="151">
        <v>1161</v>
      </c>
      <c r="BZ37" s="146">
        <f t="shared" si="22"/>
        <v>91.058823529411768</v>
      </c>
      <c r="CA37" s="151">
        <v>5</v>
      </c>
      <c r="CB37" s="151">
        <v>3258</v>
      </c>
      <c r="CC37" s="151">
        <v>2659</v>
      </c>
      <c r="CD37" s="146">
        <f t="shared" si="23"/>
        <v>81.614487415592393</v>
      </c>
      <c r="CE37" s="151">
        <v>3</v>
      </c>
      <c r="CF37" s="106">
        <f t="shared" si="24"/>
        <v>20999</v>
      </c>
      <c r="CG37" s="106">
        <f t="shared" si="25"/>
        <v>10802</v>
      </c>
      <c r="CH37" s="147">
        <f t="shared" si="26"/>
        <v>51.440544787847038</v>
      </c>
      <c r="CI37" s="107">
        <v>1</v>
      </c>
      <c r="CJ37" s="49"/>
      <c r="CK37" s="49"/>
      <c r="CL37" s="49"/>
      <c r="CM37" s="49"/>
      <c r="CN37" s="49"/>
      <c r="CO37" s="49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</row>
    <row r="38" spans="1:130" s="35" customFormat="1" ht="121.5" customHeight="1">
      <c r="A38" s="168">
        <v>33</v>
      </c>
      <c r="B38" s="179" t="s">
        <v>284</v>
      </c>
      <c r="C38" s="131" t="s">
        <v>285</v>
      </c>
      <c r="D38" s="167">
        <v>1225</v>
      </c>
      <c r="E38" s="159">
        <v>0</v>
      </c>
      <c r="F38" s="157">
        <v>0</v>
      </c>
      <c r="G38" s="148">
        <v>1</v>
      </c>
      <c r="H38" s="148">
        <v>1320</v>
      </c>
      <c r="I38" s="148">
        <v>0</v>
      </c>
      <c r="J38" s="208">
        <v>0</v>
      </c>
      <c r="K38" s="148">
        <v>1</v>
      </c>
      <c r="L38" s="148">
        <v>645</v>
      </c>
      <c r="M38" s="148">
        <v>0</v>
      </c>
      <c r="N38" s="208">
        <v>0</v>
      </c>
      <c r="O38" s="148">
        <v>1</v>
      </c>
      <c r="P38" s="148">
        <v>1283</v>
      </c>
      <c r="Q38" s="148">
        <v>0</v>
      </c>
      <c r="R38" s="208">
        <v>0</v>
      </c>
      <c r="S38" s="148">
        <v>1</v>
      </c>
      <c r="T38" s="148">
        <v>881</v>
      </c>
      <c r="U38" s="148">
        <v>793</v>
      </c>
      <c r="V38" s="147">
        <f t="shared" si="6"/>
        <v>90.011350737797954</v>
      </c>
      <c r="W38" s="148">
        <v>5</v>
      </c>
      <c r="X38" s="148">
        <v>773</v>
      </c>
      <c r="Y38" s="148">
        <v>0</v>
      </c>
      <c r="Z38" s="208">
        <v>0</v>
      </c>
      <c r="AA38" s="148">
        <v>1</v>
      </c>
      <c r="AB38" s="148">
        <v>847</v>
      </c>
      <c r="AC38" s="148">
        <v>0</v>
      </c>
      <c r="AD38" s="208">
        <v>0</v>
      </c>
      <c r="AE38" s="148">
        <v>1</v>
      </c>
      <c r="AF38" s="148">
        <v>884</v>
      </c>
      <c r="AG38" s="148">
        <v>808</v>
      </c>
      <c r="AH38" s="147">
        <f t="shared" si="9"/>
        <v>91.402714932126699</v>
      </c>
      <c r="AI38" s="148">
        <v>5</v>
      </c>
      <c r="AJ38" s="148">
        <v>1549</v>
      </c>
      <c r="AK38" s="148">
        <v>0</v>
      </c>
      <c r="AL38" s="208">
        <v>0</v>
      </c>
      <c r="AM38" s="148">
        <v>1</v>
      </c>
      <c r="AN38" s="148">
        <v>596</v>
      </c>
      <c r="AO38" s="148">
        <v>0</v>
      </c>
      <c r="AP38" s="208">
        <v>0</v>
      </c>
      <c r="AQ38" s="148">
        <v>1</v>
      </c>
      <c r="AR38" s="148">
        <v>592</v>
      </c>
      <c r="AS38" s="148">
        <v>0</v>
      </c>
      <c r="AT38" s="208">
        <v>0</v>
      </c>
      <c r="AU38" s="148">
        <v>1</v>
      </c>
      <c r="AV38" s="148">
        <v>568</v>
      </c>
      <c r="AW38" s="148">
        <v>0</v>
      </c>
      <c r="AX38" s="208">
        <v>0</v>
      </c>
      <c r="AY38" s="148">
        <v>1</v>
      </c>
      <c r="AZ38" s="148">
        <v>1263</v>
      </c>
      <c r="BA38" s="148">
        <v>911</v>
      </c>
      <c r="BB38" s="147">
        <f t="shared" si="14"/>
        <v>72.129849564528897</v>
      </c>
      <c r="BC38" s="148">
        <v>5</v>
      </c>
      <c r="BD38" s="148">
        <v>1048</v>
      </c>
      <c r="BE38" s="148">
        <v>0</v>
      </c>
      <c r="BF38" s="208">
        <v>0</v>
      </c>
      <c r="BG38" s="148">
        <v>1</v>
      </c>
      <c r="BH38" s="148">
        <v>1565</v>
      </c>
      <c r="BI38" s="148">
        <v>0</v>
      </c>
      <c r="BJ38" s="208">
        <v>0</v>
      </c>
      <c r="BK38" s="148">
        <v>1</v>
      </c>
      <c r="BL38" s="148">
        <v>526</v>
      </c>
      <c r="BM38" s="148">
        <v>461</v>
      </c>
      <c r="BN38" s="147">
        <f t="shared" si="17"/>
        <v>87.642585551330797</v>
      </c>
      <c r="BO38" s="148">
        <v>5</v>
      </c>
      <c r="BP38" s="148">
        <v>601</v>
      </c>
      <c r="BQ38" s="148">
        <v>415</v>
      </c>
      <c r="BR38" s="147">
        <f t="shared" si="18"/>
        <v>69.051580698835281</v>
      </c>
      <c r="BS38" s="148">
        <v>5</v>
      </c>
      <c r="BT38" s="149">
        <f t="shared" ref="BT38" si="45">BP38+BL38+BH38+BD38+AZ38+AV38+AR38+AN38+AJ38+AF38+AB38+X38+T38+P38+L38+H38+D38</f>
        <v>16166</v>
      </c>
      <c r="BU38" s="149">
        <f t="shared" ref="BU38" si="46">BQ38+BM38+BI38+BE38+BA38+AW38+AS38+AO38+AK38+AG38+AC38+Y38+U38+Q38+M38+I38+E38</f>
        <v>3388</v>
      </c>
      <c r="BV38" s="145">
        <f t="shared" ref="BV38" si="47">BU38*100/BT38</f>
        <v>20.95756526042311</v>
      </c>
      <c r="BW38" s="150">
        <v>5</v>
      </c>
      <c r="BX38" s="151">
        <v>1275</v>
      </c>
      <c r="BY38" s="151">
        <v>0</v>
      </c>
      <c r="BZ38" s="146">
        <v>0</v>
      </c>
      <c r="CA38" s="151">
        <v>1</v>
      </c>
      <c r="CB38" s="151">
        <v>3258</v>
      </c>
      <c r="CC38" s="151">
        <v>0</v>
      </c>
      <c r="CD38" s="146">
        <f t="shared" si="23"/>
        <v>0</v>
      </c>
      <c r="CE38" s="151">
        <v>1</v>
      </c>
      <c r="CF38" s="106">
        <f t="shared" si="24"/>
        <v>20699</v>
      </c>
      <c r="CG38" s="106">
        <f t="shared" si="25"/>
        <v>3388</v>
      </c>
      <c r="CH38" s="147">
        <f t="shared" si="26"/>
        <v>16.367940480216436</v>
      </c>
      <c r="CI38" s="107">
        <v>4</v>
      </c>
      <c r="CJ38" s="49"/>
      <c r="CK38" s="49"/>
      <c r="CL38" s="49"/>
      <c r="CM38" s="49"/>
      <c r="CN38" s="49"/>
      <c r="CO38" s="49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</row>
    <row r="39" spans="1:130" s="35" customFormat="1" ht="121.5" customHeight="1">
      <c r="A39" s="168">
        <v>34</v>
      </c>
      <c r="B39" s="179" t="s">
        <v>286</v>
      </c>
      <c r="C39" s="118" t="s">
        <v>283</v>
      </c>
      <c r="D39" s="167">
        <v>0</v>
      </c>
      <c r="E39" s="159">
        <v>0</v>
      </c>
      <c r="F39" s="157">
        <v>0</v>
      </c>
      <c r="G39" s="148">
        <v>1</v>
      </c>
      <c r="H39" s="148">
        <v>0</v>
      </c>
      <c r="I39" s="148">
        <v>0</v>
      </c>
      <c r="J39" s="157">
        <v>0</v>
      </c>
      <c r="K39" s="148">
        <v>1</v>
      </c>
      <c r="L39" s="148">
        <v>0</v>
      </c>
      <c r="M39" s="148">
        <v>0</v>
      </c>
      <c r="N39" s="157">
        <v>0</v>
      </c>
      <c r="O39" s="148">
        <v>1</v>
      </c>
      <c r="P39" s="148">
        <v>0</v>
      </c>
      <c r="Q39" s="148">
        <v>0</v>
      </c>
      <c r="R39" s="157">
        <v>0</v>
      </c>
      <c r="S39" s="148">
        <v>1</v>
      </c>
      <c r="T39" s="148">
        <v>793</v>
      </c>
      <c r="U39" s="148">
        <v>776</v>
      </c>
      <c r="V39" s="157">
        <v>97.86</v>
      </c>
      <c r="W39" s="148">
        <v>5</v>
      </c>
      <c r="X39" s="148">
        <v>0</v>
      </c>
      <c r="Y39" s="148">
        <v>0</v>
      </c>
      <c r="Z39" s="157">
        <v>0</v>
      </c>
      <c r="AA39" s="148">
        <v>1</v>
      </c>
      <c r="AB39" s="148">
        <v>0</v>
      </c>
      <c r="AC39" s="148">
        <v>0</v>
      </c>
      <c r="AD39" s="157">
        <v>0</v>
      </c>
      <c r="AE39" s="148">
        <v>1</v>
      </c>
      <c r="AF39" s="148">
        <v>808</v>
      </c>
      <c r="AG39" s="148">
        <v>805</v>
      </c>
      <c r="AH39" s="157">
        <v>99.63</v>
      </c>
      <c r="AI39" s="148">
        <v>5</v>
      </c>
      <c r="AJ39" s="148">
        <v>0</v>
      </c>
      <c r="AK39" s="148">
        <v>0</v>
      </c>
      <c r="AL39" s="157">
        <v>0</v>
      </c>
      <c r="AM39" s="148">
        <v>1</v>
      </c>
      <c r="AN39" s="148">
        <v>0</v>
      </c>
      <c r="AO39" s="148">
        <v>0</v>
      </c>
      <c r="AP39" s="157" t="e">
        <v>#DIV/0!</v>
      </c>
      <c r="AQ39" s="148">
        <v>1</v>
      </c>
      <c r="AR39" s="148">
        <v>0</v>
      </c>
      <c r="AS39" s="148">
        <v>0</v>
      </c>
      <c r="AT39" s="157">
        <v>0</v>
      </c>
      <c r="AU39" s="148">
        <v>1</v>
      </c>
      <c r="AV39" s="148">
        <v>0</v>
      </c>
      <c r="AW39" s="148">
        <v>0</v>
      </c>
      <c r="AX39" s="157">
        <v>0</v>
      </c>
      <c r="AY39" s="148">
        <v>1</v>
      </c>
      <c r="AZ39" s="148">
        <v>911</v>
      </c>
      <c r="BA39" s="148">
        <v>548</v>
      </c>
      <c r="BB39" s="157">
        <v>60.15</v>
      </c>
      <c r="BC39" s="148">
        <v>5</v>
      </c>
      <c r="BD39" s="148">
        <v>0</v>
      </c>
      <c r="BE39" s="148">
        <v>0</v>
      </c>
      <c r="BF39" s="157">
        <v>0</v>
      </c>
      <c r="BG39" s="148">
        <v>1</v>
      </c>
      <c r="BH39" s="148">
        <v>0</v>
      </c>
      <c r="BI39" s="148">
        <v>0</v>
      </c>
      <c r="BJ39" s="157">
        <v>0</v>
      </c>
      <c r="BK39" s="148">
        <v>1</v>
      </c>
      <c r="BL39" s="148">
        <v>461</v>
      </c>
      <c r="BM39" s="148">
        <v>432</v>
      </c>
      <c r="BN39" s="157">
        <v>93.71</v>
      </c>
      <c r="BO39" s="148">
        <v>5</v>
      </c>
      <c r="BP39" s="148">
        <v>415</v>
      </c>
      <c r="BQ39" s="148">
        <v>394</v>
      </c>
      <c r="BR39" s="157">
        <v>94.94</v>
      </c>
      <c r="BS39" s="148">
        <v>5</v>
      </c>
      <c r="BT39" s="149">
        <f t="shared" si="19"/>
        <v>3388</v>
      </c>
      <c r="BU39" s="149">
        <f t="shared" si="20"/>
        <v>2955</v>
      </c>
      <c r="BV39" s="145">
        <f t="shared" si="21"/>
        <v>87.219598583234941</v>
      </c>
      <c r="BW39" s="150">
        <v>5</v>
      </c>
      <c r="BX39" s="151">
        <v>0</v>
      </c>
      <c r="BY39" s="151">
        <v>0</v>
      </c>
      <c r="BZ39" s="146" t="e">
        <f t="shared" si="22"/>
        <v>#DIV/0!</v>
      </c>
      <c r="CA39" s="151">
        <v>1</v>
      </c>
      <c r="CB39" s="151">
        <v>0</v>
      </c>
      <c r="CC39" s="151">
        <v>0</v>
      </c>
      <c r="CD39" s="146" t="e">
        <f t="shared" si="23"/>
        <v>#DIV/0!</v>
      </c>
      <c r="CE39" s="151">
        <v>1</v>
      </c>
      <c r="CF39" s="106">
        <f t="shared" si="24"/>
        <v>3388</v>
      </c>
      <c r="CG39" s="106">
        <f t="shared" si="25"/>
        <v>2955</v>
      </c>
      <c r="CH39" s="147">
        <f t="shared" si="26"/>
        <v>87.219598583234941</v>
      </c>
      <c r="CI39" s="148">
        <v>5</v>
      </c>
      <c r="CJ39" s="49"/>
      <c r="CK39" s="49"/>
      <c r="CL39" s="49"/>
      <c r="CM39" s="49"/>
      <c r="CN39" s="49"/>
      <c r="CO39" s="49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</row>
    <row r="40" spans="1:130" s="35" customFormat="1" ht="65.25" customHeight="1">
      <c r="A40" s="44">
        <v>35</v>
      </c>
      <c r="B40" s="180" t="s">
        <v>130</v>
      </c>
      <c r="C40" s="169" t="s">
        <v>131</v>
      </c>
      <c r="D40" s="167" t="s">
        <v>224</v>
      </c>
      <c r="E40" s="159" t="s">
        <v>225</v>
      </c>
      <c r="F40" s="157" t="e">
        <f t="shared" si="2"/>
        <v>#VALUE!</v>
      </c>
      <c r="G40" s="148">
        <v>1</v>
      </c>
      <c r="H40" s="167" t="s">
        <v>224</v>
      </c>
      <c r="I40" s="159" t="s">
        <v>225</v>
      </c>
      <c r="J40" s="147" t="e">
        <f t="shared" si="3"/>
        <v>#VALUE!</v>
      </c>
      <c r="K40" s="148">
        <v>1</v>
      </c>
      <c r="L40" s="167" t="s">
        <v>224</v>
      </c>
      <c r="M40" s="159" t="s">
        <v>224</v>
      </c>
      <c r="N40" s="147" t="e">
        <f t="shared" si="4"/>
        <v>#VALUE!</v>
      </c>
      <c r="O40" s="148">
        <v>5</v>
      </c>
      <c r="P40" s="167" t="s">
        <v>224</v>
      </c>
      <c r="Q40" s="159" t="s">
        <v>224</v>
      </c>
      <c r="R40" s="147" t="e">
        <f t="shared" si="5"/>
        <v>#VALUE!</v>
      </c>
      <c r="S40" s="148">
        <v>5</v>
      </c>
      <c r="T40" s="167" t="s">
        <v>224</v>
      </c>
      <c r="U40" s="159" t="s">
        <v>224</v>
      </c>
      <c r="V40" s="147" t="e">
        <f t="shared" si="6"/>
        <v>#VALUE!</v>
      </c>
      <c r="W40" s="148">
        <v>5</v>
      </c>
      <c r="X40" s="167" t="s">
        <v>224</v>
      </c>
      <c r="Y40" s="159" t="s">
        <v>225</v>
      </c>
      <c r="Z40" s="147" t="e">
        <f t="shared" si="7"/>
        <v>#VALUE!</v>
      </c>
      <c r="AA40" s="148">
        <v>1</v>
      </c>
      <c r="AB40" s="167" t="s">
        <v>224</v>
      </c>
      <c r="AC40" s="159" t="s">
        <v>224</v>
      </c>
      <c r="AD40" s="147" t="e">
        <f t="shared" si="8"/>
        <v>#VALUE!</v>
      </c>
      <c r="AE40" s="148">
        <v>1</v>
      </c>
      <c r="AF40" s="167" t="s">
        <v>224</v>
      </c>
      <c r="AG40" s="159" t="s">
        <v>224</v>
      </c>
      <c r="AH40" s="147" t="e">
        <f t="shared" si="9"/>
        <v>#VALUE!</v>
      </c>
      <c r="AI40" s="148">
        <v>5</v>
      </c>
      <c r="AJ40" s="167" t="s">
        <v>224</v>
      </c>
      <c r="AK40" s="159" t="s">
        <v>224</v>
      </c>
      <c r="AL40" s="147" t="e">
        <f t="shared" si="10"/>
        <v>#VALUE!</v>
      </c>
      <c r="AM40" s="148">
        <v>5</v>
      </c>
      <c r="AN40" s="167" t="s">
        <v>224</v>
      </c>
      <c r="AO40" s="159" t="s">
        <v>224</v>
      </c>
      <c r="AP40" s="147" t="e">
        <f t="shared" si="11"/>
        <v>#VALUE!</v>
      </c>
      <c r="AQ40" s="148">
        <v>5</v>
      </c>
      <c r="AR40" s="167" t="s">
        <v>224</v>
      </c>
      <c r="AS40" s="159" t="s">
        <v>224</v>
      </c>
      <c r="AT40" s="147" t="e">
        <f t="shared" si="12"/>
        <v>#VALUE!</v>
      </c>
      <c r="AU40" s="148">
        <v>5</v>
      </c>
      <c r="AV40" s="167" t="s">
        <v>224</v>
      </c>
      <c r="AW40" s="159" t="s">
        <v>224</v>
      </c>
      <c r="AX40" s="147" t="e">
        <f t="shared" si="13"/>
        <v>#VALUE!</v>
      </c>
      <c r="AY40" s="148">
        <v>5</v>
      </c>
      <c r="AZ40" s="167" t="s">
        <v>224</v>
      </c>
      <c r="BA40" s="159" t="s">
        <v>224</v>
      </c>
      <c r="BB40" s="147" t="e">
        <f t="shared" si="14"/>
        <v>#VALUE!</v>
      </c>
      <c r="BC40" s="148">
        <v>5</v>
      </c>
      <c r="BD40" s="167" t="s">
        <v>224</v>
      </c>
      <c r="BE40" s="159" t="s">
        <v>225</v>
      </c>
      <c r="BF40" s="147" t="e">
        <f t="shared" si="15"/>
        <v>#VALUE!</v>
      </c>
      <c r="BG40" s="148">
        <v>1</v>
      </c>
      <c r="BH40" s="167" t="s">
        <v>224</v>
      </c>
      <c r="BI40" s="159" t="s">
        <v>225</v>
      </c>
      <c r="BJ40" s="147" t="e">
        <f t="shared" si="16"/>
        <v>#VALUE!</v>
      </c>
      <c r="BK40" s="148">
        <v>1</v>
      </c>
      <c r="BL40" s="167" t="s">
        <v>224</v>
      </c>
      <c r="BM40" s="159" t="s">
        <v>224</v>
      </c>
      <c r="BN40" s="147" t="e">
        <f t="shared" si="17"/>
        <v>#VALUE!</v>
      </c>
      <c r="BO40" s="148">
        <v>5</v>
      </c>
      <c r="BP40" s="167" t="s">
        <v>224</v>
      </c>
      <c r="BQ40" s="159" t="s">
        <v>224</v>
      </c>
      <c r="BR40" s="147" t="e">
        <f t="shared" si="18"/>
        <v>#VALUE!</v>
      </c>
      <c r="BS40" s="148">
        <v>5</v>
      </c>
      <c r="BT40" s="149">
        <v>14</v>
      </c>
      <c r="BU40" s="149">
        <v>9</v>
      </c>
      <c r="BV40" s="145">
        <f t="shared" si="21"/>
        <v>64.285714285714292</v>
      </c>
      <c r="BW40" s="150">
        <v>4</v>
      </c>
      <c r="BX40" s="151" t="s">
        <v>224</v>
      </c>
      <c r="BY40" s="151" t="s">
        <v>225</v>
      </c>
      <c r="BZ40" s="146" t="e">
        <f t="shared" si="22"/>
        <v>#VALUE!</v>
      </c>
      <c r="CA40" s="151">
        <v>1</v>
      </c>
      <c r="CB40" s="151" t="s">
        <v>224</v>
      </c>
      <c r="CC40" s="151" t="s">
        <v>225</v>
      </c>
      <c r="CD40" s="146" t="e">
        <f t="shared" si="23"/>
        <v>#VALUE!</v>
      </c>
      <c r="CE40" s="151">
        <v>1</v>
      </c>
      <c r="CF40" s="167">
        <v>15</v>
      </c>
      <c r="CG40" s="159">
        <v>9</v>
      </c>
      <c r="CH40" s="147">
        <f t="shared" si="26"/>
        <v>60</v>
      </c>
      <c r="CI40" s="107">
        <v>4</v>
      </c>
      <c r="CJ40" s="49"/>
      <c r="CK40" s="49"/>
      <c r="CL40" s="49"/>
      <c r="CM40" s="49"/>
      <c r="CN40" s="49"/>
      <c r="CO40" s="49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</row>
    <row r="41" spans="1:130" s="35" customFormat="1" ht="114.75" customHeight="1">
      <c r="A41" s="44">
        <v>36</v>
      </c>
      <c r="B41" s="180" t="s">
        <v>217</v>
      </c>
      <c r="C41" s="118" t="s">
        <v>132</v>
      </c>
      <c r="D41" s="167">
        <v>950</v>
      </c>
      <c r="E41" s="159">
        <v>359</v>
      </c>
      <c r="F41" s="157">
        <f t="shared" si="2"/>
        <v>37.789473684210527</v>
      </c>
      <c r="G41" s="148">
        <v>2</v>
      </c>
      <c r="H41" s="148">
        <v>1056</v>
      </c>
      <c r="I41" s="148">
        <v>1027</v>
      </c>
      <c r="J41" s="147">
        <f t="shared" si="3"/>
        <v>97.253787878787875</v>
      </c>
      <c r="K41" s="148">
        <v>5</v>
      </c>
      <c r="L41" s="148">
        <v>780</v>
      </c>
      <c r="M41" s="148">
        <v>728</v>
      </c>
      <c r="N41" s="147">
        <f t="shared" si="4"/>
        <v>93.333333333333329</v>
      </c>
      <c r="O41" s="148">
        <v>5</v>
      </c>
      <c r="P41" s="148">
        <v>1141</v>
      </c>
      <c r="Q41" s="148">
        <v>555</v>
      </c>
      <c r="R41" s="147">
        <f t="shared" si="5"/>
        <v>48.641542506573181</v>
      </c>
      <c r="S41" s="148">
        <v>3</v>
      </c>
      <c r="T41" s="148">
        <v>751</v>
      </c>
      <c r="U41" s="148">
        <v>178</v>
      </c>
      <c r="V41" s="147">
        <f t="shared" si="6"/>
        <v>23.701731025299601</v>
      </c>
      <c r="W41" s="148">
        <v>1</v>
      </c>
      <c r="X41" s="148">
        <v>800</v>
      </c>
      <c r="Y41" s="148">
        <v>757</v>
      </c>
      <c r="Z41" s="147">
        <f t="shared" si="7"/>
        <v>94.625</v>
      </c>
      <c r="AA41" s="148">
        <v>5</v>
      </c>
      <c r="AB41" s="148">
        <v>857</v>
      </c>
      <c r="AC41" s="148">
        <v>826</v>
      </c>
      <c r="AD41" s="147">
        <f t="shared" si="8"/>
        <v>96.382730455075844</v>
      </c>
      <c r="AE41" s="148">
        <v>5</v>
      </c>
      <c r="AF41" s="148">
        <v>819</v>
      </c>
      <c r="AG41" s="148">
        <v>800</v>
      </c>
      <c r="AH41" s="147">
        <f t="shared" si="9"/>
        <v>97.680097680097674</v>
      </c>
      <c r="AI41" s="148">
        <v>5</v>
      </c>
      <c r="AJ41" s="148">
        <v>1541</v>
      </c>
      <c r="AK41" s="148">
        <v>1378</v>
      </c>
      <c r="AL41" s="147">
        <f t="shared" si="10"/>
        <v>89.422452952628163</v>
      </c>
      <c r="AM41" s="148">
        <v>5</v>
      </c>
      <c r="AN41" s="148">
        <v>438</v>
      </c>
      <c r="AO41" s="148">
        <v>179</v>
      </c>
      <c r="AP41" s="147">
        <f t="shared" si="11"/>
        <v>40.8675799086758</v>
      </c>
      <c r="AQ41" s="148">
        <v>3</v>
      </c>
      <c r="AR41" s="148">
        <v>369</v>
      </c>
      <c r="AS41" s="148">
        <v>352</v>
      </c>
      <c r="AT41" s="147">
        <f t="shared" si="12"/>
        <v>95.392953929539289</v>
      </c>
      <c r="AU41" s="148">
        <v>5</v>
      </c>
      <c r="AV41" s="148">
        <v>345</v>
      </c>
      <c r="AW41" s="148">
        <v>329</v>
      </c>
      <c r="AX41" s="147">
        <f t="shared" si="13"/>
        <v>95.362318840579704</v>
      </c>
      <c r="AY41" s="148">
        <v>5</v>
      </c>
      <c r="AZ41" s="148">
        <v>1092</v>
      </c>
      <c r="BA41" s="148">
        <v>921</v>
      </c>
      <c r="BB41" s="147">
        <f t="shared" si="14"/>
        <v>84.340659340659343</v>
      </c>
      <c r="BC41" s="148">
        <v>5</v>
      </c>
      <c r="BD41" s="148">
        <v>1007</v>
      </c>
      <c r="BE41" s="148">
        <v>343</v>
      </c>
      <c r="BF41" s="147">
        <f t="shared" si="15"/>
        <v>34.061569016881826</v>
      </c>
      <c r="BG41" s="148">
        <v>2</v>
      </c>
      <c r="BH41" s="148">
        <v>474</v>
      </c>
      <c r="BI41" s="148">
        <v>205</v>
      </c>
      <c r="BJ41" s="147">
        <f t="shared" si="16"/>
        <v>43.248945147679322</v>
      </c>
      <c r="BK41" s="148">
        <v>3</v>
      </c>
      <c r="BL41" s="148">
        <v>769</v>
      </c>
      <c r="BM41" s="148">
        <v>360</v>
      </c>
      <c r="BN41" s="147">
        <f t="shared" si="17"/>
        <v>46.814044213263976</v>
      </c>
      <c r="BO41" s="148">
        <v>3</v>
      </c>
      <c r="BP41" s="148">
        <v>637</v>
      </c>
      <c r="BQ41" s="148">
        <v>621</v>
      </c>
      <c r="BR41" s="147">
        <f t="shared" si="18"/>
        <v>97.488226059654622</v>
      </c>
      <c r="BS41" s="148">
        <v>5</v>
      </c>
      <c r="BT41" s="149">
        <f t="shared" si="19"/>
        <v>13826</v>
      </c>
      <c r="BU41" s="149">
        <f t="shared" si="20"/>
        <v>9918</v>
      </c>
      <c r="BV41" s="145">
        <f t="shared" si="21"/>
        <v>71.734413423983796</v>
      </c>
      <c r="BW41" s="150">
        <v>5</v>
      </c>
      <c r="BX41" s="151">
        <v>1249</v>
      </c>
      <c r="BY41" s="151">
        <v>320</v>
      </c>
      <c r="BZ41" s="146">
        <f t="shared" si="22"/>
        <v>25.620496397117694</v>
      </c>
      <c r="CA41" s="151">
        <v>1</v>
      </c>
      <c r="CB41" s="151">
        <v>2671</v>
      </c>
      <c r="CC41" s="151">
        <v>584</v>
      </c>
      <c r="CD41" s="146">
        <f t="shared" si="23"/>
        <v>21.864470235866715</v>
      </c>
      <c r="CE41" s="151">
        <v>1</v>
      </c>
      <c r="CF41" s="106">
        <f t="shared" si="24"/>
        <v>17746</v>
      </c>
      <c r="CG41" s="106">
        <f t="shared" si="25"/>
        <v>10822</v>
      </c>
      <c r="CH41" s="147">
        <f t="shared" si="26"/>
        <v>60.982756677561142</v>
      </c>
      <c r="CI41" s="107">
        <v>5</v>
      </c>
      <c r="CJ41" s="49"/>
      <c r="CK41" s="49"/>
      <c r="CL41" s="49"/>
      <c r="CM41" s="49"/>
      <c r="CN41" s="49"/>
      <c r="CO41" s="49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</row>
    <row r="42" spans="1:130" s="35" customFormat="1" ht="114.75" customHeight="1">
      <c r="A42" s="44">
        <v>37</v>
      </c>
      <c r="B42" s="180" t="s">
        <v>133</v>
      </c>
      <c r="C42" s="118" t="s">
        <v>157</v>
      </c>
      <c r="D42" s="167">
        <v>30</v>
      </c>
      <c r="E42" s="196">
        <v>30</v>
      </c>
      <c r="F42" s="157">
        <f t="shared" si="2"/>
        <v>100</v>
      </c>
      <c r="G42" s="148">
        <v>5</v>
      </c>
      <c r="H42" s="148">
        <v>21</v>
      </c>
      <c r="I42" s="148">
        <v>21</v>
      </c>
      <c r="J42" s="147">
        <f t="shared" si="3"/>
        <v>100</v>
      </c>
      <c r="K42" s="148">
        <v>5</v>
      </c>
      <c r="L42" s="148">
        <v>50</v>
      </c>
      <c r="M42" s="148">
        <v>50</v>
      </c>
      <c r="N42" s="147">
        <f t="shared" si="4"/>
        <v>100</v>
      </c>
      <c r="O42" s="148">
        <v>5</v>
      </c>
      <c r="P42" s="148">
        <v>29</v>
      </c>
      <c r="Q42" s="148">
        <v>29</v>
      </c>
      <c r="R42" s="147">
        <f t="shared" si="5"/>
        <v>100</v>
      </c>
      <c r="S42" s="148">
        <v>5</v>
      </c>
      <c r="T42" s="148">
        <v>32</v>
      </c>
      <c r="U42" s="148">
        <v>32</v>
      </c>
      <c r="V42" s="147">
        <f t="shared" si="6"/>
        <v>100</v>
      </c>
      <c r="W42" s="148">
        <v>5</v>
      </c>
      <c r="X42" s="148">
        <v>27</v>
      </c>
      <c r="Y42" s="148">
        <v>27</v>
      </c>
      <c r="Z42" s="147">
        <f t="shared" si="7"/>
        <v>100</v>
      </c>
      <c r="AA42" s="148">
        <v>5</v>
      </c>
      <c r="AB42" s="148">
        <v>44</v>
      </c>
      <c r="AC42" s="148">
        <v>39</v>
      </c>
      <c r="AD42" s="147">
        <f t="shared" si="8"/>
        <v>88.63636363636364</v>
      </c>
      <c r="AE42" s="148">
        <v>4</v>
      </c>
      <c r="AF42" s="148">
        <v>16</v>
      </c>
      <c r="AG42" s="148">
        <v>16</v>
      </c>
      <c r="AH42" s="147">
        <f t="shared" si="9"/>
        <v>100</v>
      </c>
      <c r="AI42" s="148">
        <v>5</v>
      </c>
      <c r="AJ42" s="148">
        <v>25</v>
      </c>
      <c r="AK42" s="148">
        <v>15</v>
      </c>
      <c r="AL42" s="147">
        <f t="shared" si="10"/>
        <v>60</v>
      </c>
      <c r="AM42" s="148">
        <v>2</v>
      </c>
      <c r="AN42" s="148">
        <v>27</v>
      </c>
      <c r="AO42" s="148">
        <v>27</v>
      </c>
      <c r="AP42" s="147">
        <f t="shared" si="11"/>
        <v>100</v>
      </c>
      <c r="AQ42" s="148">
        <v>5</v>
      </c>
      <c r="AR42" s="148">
        <v>21</v>
      </c>
      <c r="AS42" s="148">
        <v>21</v>
      </c>
      <c r="AT42" s="147">
        <f t="shared" si="12"/>
        <v>100</v>
      </c>
      <c r="AU42" s="148">
        <v>5</v>
      </c>
      <c r="AV42" s="148">
        <v>27</v>
      </c>
      <c r="AW42" s="148">
        <v>27</v>
      </c>
      <c r="AX42" s="147">
        <f t="shared" si="13"/>
        <v>100</v>
      </c>
      <c r="AY42" s="148">
        <v>5</v>
      </c>
      <c r="AZ42" s="148">
        <v>75</v>
      </c>
      <c r="BA42" s="148">
        <v>75</v>
      </c>
      <c r="BB42" s="147">
        <f t="shared" si="14"/>
        <v>100</v>
      </c>
      <c r="BC42" s="148">
        <v>5</v>
      </c>
      <c r="BD42" s="148">
        <v>23</v>
      </c>
      <c r="BE42" s="148">
        <v>23</v>
      </c>
      <c r="BF42" s="147">
        <f t="shared" si="15"/>
        <v>100</v>
      </c>
      <c r="BG42" s="148">
        <v>5</v>
      </c>
      <c r="BH42" s="148">
        <v>44</v>
      </c>
      <c r="BI42" s="148">
        <v>44</v>
      </c>
      <c r="BJ42" s="147">
        <f t="shared" si="16"/>
        <v>100</v>
      </c>
      <c r="BK42" s="148">
        <v>5</v>
      </c>
      <c r="BL42" s="148">
        <v>49</v>
      </c>
      <c r="BM42" s="148">
        <v>49</v>
      </c>
      <c r="BN42" s="147">
        <f t="shared" si="17"/>
        <v>100</v>
      </c>
      <c r="BO42" s="148">
        <v>5</v>
      </c>
      <c r="BP42" s="148">
        <v>11</v>
      </c>
      <c r="BQ42" s="148">
        <v>11</v>
      </c>
      <c r="BR42" s="147">
        <f t="shared" si="18"/>
        <v>100</v>
      </c>
      <c r="BS42" s="148">
        <v>5</v>
      </c>
      <c r="BT42" s="149">
        <f t="shared" si="19"/>
        <v>551</v>
      </c>
      <c r="BU42" s="149">
        <f t="shared" si="20"/>
        <v>536</v>
      </c>
      <c r="BV42" s="145">
        <f t="shared" si="21"/>
        <v>97.277676950998185</v>
      </c>
      <c r="BW42" s="150">
        <v>5</v>
      </c>
      <c r="BX42" s="151">
        <v>100</v>
      </c>
      <c r="BY42" s="151">
        <v>62</v>
      </c>
      <c r="BZ42" s="146">
        <f t="shared" si="22"/>
        <v>62</v>
      </c>
      <c r="CA42" s="151">
        <v>2</v>
      </c>
      <c r="CB42" s="151">
        <v>240</v>
      </c>
      <c r="CC42" s="151">
        <v>87</v>
      </c>
      <c r="CD42" s="146">
        <f t="shared" si="23"/>
        <v>36.25</v>
      </c>
      <c r="CE42" s="151">
        <v>1</v>
      </c>
      <c r="CF42" s="106">
        <f t="shared" si="24"/>
        <v>891</v>
      </c>
      <c r="CG42" s="106">
        <f t="shared" si="25"/>
        <v>685</v>
      </c>
      <c r="CH42" s="147">
        <f t="shared" si="26"/>
        <v>76.879910213243548</v>
      </c>
      <c r="CI42" s="107">
        <v>3</v>
      </c>
      <c r="CJ42" s="49"/>
      <c r="CK42" s="49"/>
      <c r="CL42" s="49"/>
      <c r="CM42" s="49"/>
      <c r="CN42" s="49"/>
      <c r="CO42" s="49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</row>
    <row r="43" spans="1:130" s="35" customFormat="1" ht="114.75" customHeight="1">
      <c r="A43" s="44">
        <v>38</v>
      </c>
      <c r="B43" s="180" t="s">
        <v>139</v>
      </c>
      <c r="C43" s="118" t="s">
        <v>228</v>
      </c>
      <c r="D43" s="167">
        <v>3933</v>
      </c>
      <c r="E43" s="196">
        <v>3850</v>
      </c>
      <c r="F43" s="157">
        <f t="shared" si="2"/>
        <v>97.889651665395377</v>
      </c>
      <c r="G43" s="148">
        <v>5</v>
      </c>
      <c r="H43" s="148">
        <v>3837</v>
      </c>
      <c r="I43" s="148">
        <v>3737</v>
      </c>
      <c r="J43" s="147">
        <f t="shared" si="3"/>
        <v>97.393797237425076</v>
      </c>
      <c r="K43" s="148">
        <v>5</v>
      </c>
      <c r="L43" s="148">
        <v>5183</v>
      </c>
      <c r="M43" s="148">
        <v>5041</v>
      </c>
      <c r="N43" s="147">
        <f t="shared" si="4"/>
        <v>97.260273972602747</v>
      </c>
      <c r="O43" s="148">
        <v>5</v>
      </c>
      <c r="P43" s="148">
        <v>3978</v>
      </c>
      <c r="Q43" s="148">
        <v>3875</v>
      </c>
      <c r="R43" s="147">
        <f t="shared" si="5"/>
        <v>97.41075917546506</v>
      </c>
      <c r="S43" s="148">
        <v>5</v>
      </c>
      <c r="T43" s="148">
        <v>5049</v>
      </c>
      <c r="U43" s="148">
        <v>4894</v>
      </c>
      <c r="V43" s="147">
        <f t="shared" si="6"/>
        <v>96.930085165379282</v>
      </c>
      <c r="W43" s="148">
        <v>5</v>
      </c>
      <c r="X43" s="148">
        <v>6109</v>
      </c>
      <c r="Y43" s="148">
        <v>5920</v>
      </c>
      <c r="Z43" s="147">
        <f t="shared" si="7"/>
        <v>96.906203961368476</v>
      </c>
      <c r="AA43" s="148">
        <v>5</v>
      </c>
      <c r="AB43" s="148">
        <v>6109</v>
      </c>
      <c r="AC43" s="148">
        <v>5920</v>
      </c>
      <c r="AD43" s="147">
        <f t="shared" si="8"/>
        <v>96.906203961368476</v>
      </c>
      <c r="AE43" s="148">
        <v>5</v>
      </c>
      <c r="AF43" s="148">
        <v>4660</v>
      </c>
      <c r="AG43" s="148">
        <v>4560</v>
      </c>
      <c r="AH43" s="147">
        <f t="shared" si="9"/>
        <v>97.85407725321889</v>
      </c>
      <c r="AI43" s="148">
        <v>5</v>
      </c>
      <c r="AJ43" s="148">
        <v>4656</v>
      </c>
      <c r="AK43" s="148">
        <v>4563</v>
      </c>
      <c r="AL43" s="147">
        <f t="shared" si="10"/>
        <v>98.00257731958763</v>
      </c>
      <c r="AM43" s="148">
        <v>5</v>
      </c>
      <c r="AN43" s="148">
        <v>4507</v>
      </c>
      <c r="AO43" s="148">
        <v>4364</v>
      </c>
      <c r="AP43" s="147">
        <f t="shared" si="11"/>
        <v>96.827157754603959</v>
      </c>
      <c r="AQ43" s="148">
        <v>5</v>
      </c>
      <c r="AR43" s="148">
        <v>4507</v>
      </c>
      <c r="AS43" s="148">
        <v>4364</v>
      </c>
      <c r="AT43" s="147">
        <f t="shared" si="12"/>
        <v>96.827157754603959</v>
      </c>
      <c r="AU43" s="148">
        <v>5</v>
      </c>
      <c r="AV43" s="148">
        <v>4507</v>
      </c>
      <c r="AW43" s="148">
        <v>4364</v>
      </c>
      <c r="AX43" s="147">
        <f t="shared" si="13"/>
        <v>96.827157754603959</v>
      </c>
      <c r="AY43" s="148">
        <v>5</v>
      </c>
      <c r="AZ43" s="148">
        <v>4200</v>
      </c>
      <c r="BA43" s="148">
        <v>4104</v>
      </c>
      <c r="BB43" s="147">
        <f t="shared" si="14"/>
        <v>97.714285714285708</v>
      </c>
      <c r="BC43" s="148">
        <v>5</v>
      </c>
      <c r="BD43" s="148">
        <v>3727</v>
      </c>
      <c r="BE43" s="148">
        <v>3586</v>
      </c>
      <c r="BF43" s="147">
        <f t="shared" si="15"/>
        <v>96.216796350952507</v>
      </c>
      <c r="BG43" s="148">
        <v>5</v>
      </c>
      <c r="BH43" s="148">
        <v>4146</v>
      </c>
      <c r="BI43" s="148">
        <v>4038</v>
      </c>
      <c r="BJ43" s="147">
        <f t="shared" si="16"/>
        <v>97.395079594790161</v>
      </c>
      <c r="BK43" s="148">
        <v>5</v>
      </c>
      <c r="BL43" s="148">
        <v>5183</v>
      </c>
      <c r="BM43" s="148">
        <v>5041</v>
      </c>
      <c r="BN43" s="147">
        <f t="shared" si="17"/>
        <v>97.260273972602747</v>
      </c>
      <c r="BO43" s="148">
        <v>5</v>
      </c>
      <c r="BP43" s="148">
        <v>5049</v>
      </c>
      <c r="BQ43" s="148">
        <v>4894</v>
      </c>
      <c r="BR43" s="147">
        <f t="shared" si="18"/>
        <v>96.930085165379282</v>
      </c>
      <c r="BS43" s="148">
        <v>5</v>
      </c>
      <c r="BT43" s="149">
        <f t="shared" si="19"/>
        <v>79340</v>
      </c>
      <c r="BU43" s="149">
        <f t="shared" si="20"/>
        <v>77115</v>
      </c>
      <c r="BV43" s="145">
        <f t="shared" si="21"/>
        <v>97.19561381396521</v>
      </c>
      <c r="BW43" s="150">
        <v>5</v>
      </c>
      <c r="BX43" s="151">
        <v>9453</v>
      </c>
      <c r="BY43" s="151">
        <v>9252</v>
      </c>
      <c r="BZ43" s="146">
        <f t="shared" si="22"/>
        <v>97.873690891780385</v>
      </c>
      <c r="CA43" s="151">
        <v>5</v>
      </c>
      <c r="CB43" s="151">
        <v>9453</v>
      </c>
      <c r="CC43" s="151">
        <v>9252</v>
      </c>
      <c r="CD43" s="146">
        <f t="shared" si="23"/>
        <v>97.873690891780385</v>
      </c>
      <c r="CE43" s="151">
        <v>5</v>
      </c>
      <c r="CF43" s="106">
        <f t="shared" si="24"/>
        <v>98246</v>
      </c>
      <c r="CG43" s="106">
        <f t="shared" si="25"/>
        <v>95619</v>
      </c>
      <c r="CH43" s="147">
        <f t="shared" si="26"/>
        <v>97.326099790322246</v>
      </c>
      <c r="CI43" s="107">
        <v>5</v>
      </c>
      <c r="CJ43" s="49"/>
      <c r="CK43" s="49"/>
      <c r="CL43" s="49"/>
      <c r="CM43" s="49"/>
      <c r="CN43" s="49"/>
      <c r="CO43" s="49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</row>
    <row r="44" spans="1:130" s="35" customFormat="1" ht="114.75" customHeight="1">
      <c r="A44" s="44">
        <v>39</v>
      </c>
      <c r="B44" s="180" t="s">
        <v>138</v>
      </c>
      <c r="C44" s="118" t="s">
        <v>228</v>
      </c>
      <c r="D44" s="196">
        <v>3850</v>
      </c>
      <c r="E44" s="196">
        <v>3392</v>
      </c>
      <c r="F44" s="157">
        <f t="shared" si="2"/>
        <v>88.103896103896105</v>
      </c>
      <c r="G44" s="148">
        <v>4.5</v>
      </c>
      <c r="H44" s="148">
        <v>3737</v>
      </c>
      <c r="I44" s="148">
        <v>3251</v>
      </c>
      <c r="J44" s="147">
        <f t="shared" si="3"/>
        <v>86.994915707786987</v>
      </c>
      <c r="K44" s="148">
        <v>4.5</v>
      </c>
      <c r="L44" s="148">
        <v>5041</v>
      </c>
      <c r="M44" s="148">
        <v>4210</v>
      </c>
      <c r="N44" s="147">
        <f t="shared" si="4"/>
        <v>83.515175560404685</v>
      </c>
      <c r="O44" s="148">
        <v>4</v>
      </c>
      <c r="P44" s="148">
        <v>3875</v>
      </c>
      <c r="Q44" s="148">
        <v>3343</v>
      </c>
      <c r="R44" s="147">
        <f t="shared" si="5"/>
        <v>86.270967741935493</v>
      </c>
      <c r="S44" s="148">
        <v>4.5</v>
      </c>
      <c r="T44" s="148">
        <v>4894</v>
      </c>
      <c r="U44" s="148">
        <v>4158</v>
      </c>
      <c r="V44" s="147">
        <f t="shared" si="6"/>
        <v>84.961176951369026</v>
      </c>
      <c r="W44" s="148">
        <v>4</v>
      </c>
      <c r="X44" s="148">
        <v>5920</v>
      </c>
      <c r="Y44" s="148">
        <v>5104</v>
      </c>
      <c r="Z44" s="147">
        <f t="shared" si="7"/>
        <v>86.21621621621621</v>
      </c>
      <c r="AA44" s="148">
        <v>4.5</v>
      </c>
      <c r="AB44" s="148">
        <v>5920</v>
      </c>
      <c r="AC44" s="148">
        <v>5104</v>
      </c>
      <c r="AD44" s="147">
        <f t="shared" si="8"/>
        <v>86.21621621621621</v>
      </c>
      <c r="AE44" s="148">
        <v>4.5</v>
      </c>
      <c r="AF44" s="148">
        <v>4560</v>
      </c>
      <c r="AG44" s="148">
        <v>4043</v>
      </c>
      <c r="AH44" s="147">
        <f t="shared" si="9"/>
        <v>88.662280701754383</v>
      </c>
      <c r="AI44" s="148">
        <v>4.5</v>
      </c>
      <c r="AJ44" s="148">
        <v>4563</v>
      </c>
      <c r="AK44" s="148">
        <v>3676</v>
      </c>
      <c r="AL44" s="147">
        <f t="shared" si="10"/>
        <v>80.561034407188245</v>
      </c>
      <c r="AM44" s="148">
        <v>4</v>
      </c>
      <c r="AN44" s="148">
        <v>4364</v>
      </c>
      <c r="AO44" s="148">
        <v>3819</v>
      </c>
      <c r="AP44" s="147">
        <f t="shared" si="11"/>
        <v>87.511457378551782</v>
      </c>
      <c r="AQ44" s="148">
        <v>4.5</v>
      </c>
      <c r="AR44" s="148">
        <v>4364</v>
      </c>
      <c r="AS44" s="148">
        <v>3819</v>
      </c>
      <c r="AT44" s="147">
        <f t="shared" si="12"/>
        <v>87.511457378551782</v>
      </c>
      <c r="AU44" s="148">
        <v>4.5</v>
      </c>
      <c r="AV44" s="148">
        <v>4364</v>
      </c>
      <c r="AW44" s="148">
        <v>3819</v>
      </c>
      <c r="AX44" s="147">
        <f t="shared" si="13"/>
        <v>87.511457378551782</v>
      </c>
      <c r="AY44" s="148">
        <v>4.5</v>
      </c>
      <c r="AZ44" s="148">
        <v>4104</v>
      </c>
      <c r="BA44" s="148">
        <v>3455</v>
      </c>
      <c r="BB44" s="147">
        <f t="shared" si="14"/>
        <v>84.186159844054572</v>
      </c>
      <c r="BC44" s="148">
        <v>4</v>
      </c>
      <c r="BD44" s="148">
        <v>3586</v>
      </c>
      <c r="BE44" s="148">
        <v>3084</v>
      </c>
      <c r="BF44" s="147">
        <f t="shared" si="15"/>
        <v>86.001115448968207</v>
      </c>
      <c r="BG44" s="148">
        <v>4.5</v>
      </c>
      <c r="BH44" s="148">
        <v>4038</v>
      </c>
      <c r="BI44" s="148">
        <v>3565</v>
      </c>
      <c r="BJ44" s="147">
        <f t="shared" si="16"/>
        <v>88.286280336800388</v>
      </c>
      <c r="BK44" s="148">
        <v>4.5</v>
      </c>
      <c r="BL44" s="148">
        <v>5041</v>
      </c>
      <c r="BM44" s="148">
        <v>4210</v>
      </c>
      <c r="BN44" s="147">
        <f t="shared" si="17"/>
        <v>83.515175560404685</v>
      </c>
      <c r="BO44" s="148">
        <v>4</v>
      </c>
      <c r="BP44" s="148">
        <v>4894</v>
      </c>
      <c r="BQ44" s="148">
        <v>4158</v>
      </c>
      <c r="BR44" s="147">
        <f t="shared" si="18"/>
        <v>84.961176951369026</v>
      </c>
      <c r="BS44" s="148">
        <v>4</v>
      </c>
      <c r="BT44" s="149">
        <f t="shared" si="19"/>
        <v>77115</v>
      </c>
      <c r="BU44" s="149">
        <f t="shared" si="20"/>
        <v>66210</v>
      </c>
      <c r="BV44" s="145">
        <f t="shared" si="21"/>
        <v>85.858782338066518</v>
      </c>
      <c r="BW44" s="150">
        <v>4.5</v>
      </c>
      <c r="BX44" s="151">
        <v>9252</v>
      </c>
      <c r="BY44" s="151">
        <v>8211</v>
      </c>
      <c r="BZ44" s="146">
        <f t="shared" si="22"/>
        <v>88.74837872892347</v>
      </c>
      <c r="CA44" s="151">
        <v>4.5</v>
      </c>
      <c r="CB44" s="151">
        <v>9252</v>
      </c>
      <c r="CC44" s="151">
        <v>8211</v>
      </c>
      <c r="CD44" s="146">
        <f t="shared" si="23"/>
        <v>88.74837872892347</v>
      </c>
      <c r="CE44" s="151">
        <v>4.5</v>
      </c>
      <c r="CF44" s="106">
        <f t="shared" si="24"/>
        <v>95619</v>
      </c>
      <c r="CG44" s="106">
        <f t="shared" si="25"/>
        <v>82632</v>
      </c>
      <c r="CH44" s="147">
        <f t="shared" si="26"/>
        <v>86.417971323690892</v>
      </c>
      <c r="CI44" s="107">
        <v>4.5</v>
      </c>
      <c r="CJ44" s="49"/>
      <c r="CK44" s="49"/>
      <c r="CL44" s="49"/>
      <c r="CM44" s="49"/>
      <c r="CN44" s="49"/>
      <c r="CO44" s="49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</row>
    <row r="45" spans="1:130" s="35" customFormat="1" ht="114.75" customHeight="1">
      <c r="A45" s="44">
        <v>40</v>
      </c>
      <c r="B45" s="180" t="s">
        <v>288</v>
      </c>
      <c r="C45" s="118" t="s">
        <v>229</v>
      </c>
      <c r="D45" s="196">
        <v>3392</v>
      </c>
      <c r="E45" s="196">
        <v>1259</v>
      </c>
      <c r="F45" s="157">
        <f t="shared" si="2"/>
        <v>37.116745283018872</v>
      </c>
      <c r="G45" s="148">
        <v>3</v>
      </c>
      <c r="H45" s="148">
        <v>3251</v>
      </c>
      <c r="I45" s="148">
        <v>1576</v>
      </c>
      <c r="J45" s="147">
        <f t="shared" si="3"/>
        <v>48.47739157182405</v>
      </c>
      <c r="K45" s="148">
        <v>4</v>
      </c>
      <c r="L45" s="148">
        <v>4210</v>
      </c>
      <c r="M45" s="148">
        <v>1240</v>
      </c>
      <c r="N45" s="147">
        <f t="shared" si="4"/>
        <v>29.453681710213775</v>
      </c>
      <c r="O45" s="148">
        <v>2</v>
      </c>
      <c r="P45" s="148">
        <v>3343</v>
      </c>
      <c r="Q45" s="148">
        <v>1912</v>
      </c>
      <c r="R45" s="147">
        <f t="shared" si="5"/>
        <v>57.194137002692194</v>
      </c>
      <c r="S45" s="148">
        <v>5</v>
      </c>
      <c r="T45" s="148">
        <v>4158</v>
      </c>
      <c r="U45" s="148">
        <v>2003</v>
      </c>
      <c r="V45" s="147">
        <f t="shared" si="6"/>
        <v>48.172198172198172</v>
      </c>
      <c r="W45" s="148">
        <v>4</v>
      </c>
      <c r="X45" s="148">
        <v>5104</v>
      </c>
      <c r="Y45" s="148">
        <v>2218</v>
      </c>
      <c r="Z45" s="147">
        <f t="shared" si="7"/>
        <v>43.456112852664575</v>
      </c>
      <c r="AA45" s="148">
        <v>4</v>
      </c>
      <c r="AB45" s="148">
        <v>5104</v>
      </c>
      <c r="AC45" s="148">
        <v>2218</v>
      </c>
      <c r="AD45" s="147">
        <f t="shared" si="8"/>
        <v>43.456112852664575</v>
      </c>
      <c r="AE45" s="148">
        <v>4</v>
      </c>
      <c r="AF45" s="148">
        <v>4043</v>
      </c>
      <c r="AG45" s="148">
        <v>1932</v>
      </c>
      <c r="AH45" s="147">
        <f t="shared" si="9"/>
        <v>47.786297303982188</v>
      </c>
      <c r="AI45" s="148">
        <v>4</v>
      </c>
      <c r="AJ45" s="148">
        <v>3676</v>
      </c>
      <c r="AK45" s="148">
        <v>873</v>
      </c>
      <c r="AL45" s="147">
        <f t="shared" si="10"/>
        <v>23.748639825897715</v>
      </c>
      <c r="AM45" s="148">
        <v>2</v>
      </c>
      <c r="AN45" s="148">
        <v>3819</v>
      </c>
      <c r="AO45" s="148">
        <v>1888</v>
      </c>
      <c r="AP45" s="147">
        <f t="shared" si="11"/>
        <v>49.437025399319197</v>
      </c>
      <c r="AQ45" s="148">
        <v>4</v>
      </c>
      <c r="AR45" s="148">
        <v>3819</v>
      </c>
      <c r="AS45" s="148">
        <v>1888</v>
      </c>
      <c r="AT45" s="147">
        <f t="shared" si="12"/>
        <v>49.437025399319197</v>
      </c>
      <c r="AU45" s="148">
        <v>4</v>
      </c>
      <c r="AV45" s="148">
        <v>3819</v>
      </c>
      <c r="AW45" s="148">
        <v>1888</v>
      </c>
      <c r="AX45" s="147">
        <f t="shared" si="13"/>
        <v>49.437025399319197</v>
      </c>
      <c r="AY45" s="148">
        <v>4</v>
      </c>
      <c r="AZ45" s="148">
        <v>3455</v>
      </c>
      <c r="BA45" s="148">
        <v>773</v>
      </c>
      <c r="BB45" s="147">
        <f t="shared" si="14"/>
        <v>22.373371924746742</v>
      </c>
      <c r="BC45" s="148">
        <v>2</v>
      </c>
      <c r="BD45" s="148">
        <v>3084</v>
      </c>
      <c r="BE45" s="148">
        <v>1639</v>
      </c>
      <c r="BF45" s="147">
        <f t="shared" si="15"/>
        <v>53.145265888456549</v>
      </c>
      <c r="BG45" s="148">
        <v>5</v>
      </c>
      <c r="BH45" s="148">
        <v>3565</v>
      </c>
      <c r="BI45" s="148">
        <v>1562</v>
      </c>
      <c r="BJ45" s="147">
        <f t="shared" si="16"/>
        <v>43.8148667601683</v>
      </c>
      <c r="BK45" s="148">
        <v>4</v>
      </c>
      <c r="BL45" s="148">
        <v>4210</v>
      </c>
      <c r="BM45" s="148">
        <v>1240</v>
      </c>
      <c r="BN45" s="147">
        <f t="shared" si="17"/>
        <v>29.453681710213775</v>
      </c>
      <c r="BO45" s="148">
        <v>2</v>
      </c>
      <c r="BP45" s="148">
        <v>4158</v>
      </c>
      <c r="BQ45" s="148">
        <v>2003</v>
      </c>
      <c r="BR45" s="147">
        <f t="shared" si="18"/>
        <v>48.172198172198172</v>
      </c>
      <c r="BS45" s="148">
        <v>4</v>
      </c>
      <c r="BT45" s="149">
        <f t="shared" si="19"/>
        <v>66210</v>
      </c>
      <c r="BU45" s="149">
        <f t="shared" si="20"/>
        <v>28112</v>
      </c>
      <c r="BV45" s="145">
        <f t="shared" si="21"/>
        <v>42.458843075064188</v>
      </c>
      <c r="BW45" s="150">
        <v>4</v>
      </c>
      <c r="BX45" s="151">
        <v>8211</v>
      </c>
      <c r="BY45" s="151">
        <v>4925</v>
      </c>
      <c r="BZ45" s="146">
        <f t="shared" si="22"/>
        <v>59.980513944708321</v>
      </c>
      <c r="CA45" s="151">
        <v>5</v>
      </c>
      <c r="CB45" s="151">
        <v>8211</v>
      </c>
      <c r="CC45" s="151">
        <v>4925</v>
      </c>
      <c r="CD45" s="146">
        <f t="shared" si="23"/>
        <v>59.980513944708321</v>
      </c>
      <c r="CE45" s="151">
        <v>5</v>
      </c>
      <c r="CF45" s="106">
        <f t="shared" si="24"/>
        <v>82632</v>
      </c>
      <c r="CG45" s="106">
        <f t="shared" si="25"/>
        <v>37962</v>
      </c>
      <c r="CH45" s="147">
        <f t="shared" si="26"/>
        <v>45.941039790880048</v>
      </c>
      <c r="CI45" s="107">
        <v>4</v>
      </c>
      <c r="CJ45" s="49"/>
      <c r="CK45" s="49"/>
      <c r="CL45" s="49"/>
      <c r="CM45" s="49"/>
      <c r="CN45" s="49"/>
      <c r="CO45" s="49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</row>
    <row r="46" spans="1:130" s="35" customFormat="1" ht="114.75" customHeight="1">
      <c r="A46" s="44">
        <v>41</v>
      </c>
      <c r="B46" s="180" t="s">
        <v>289</v>
      </c>
      <c r="C46" s="118" t="s">
        <v>229</v>
      </c>
      <c r="D46" s="167">
        <v>845</v>
      </c>
      <c r="E46" s="196">
        <v>324</v>
      </c>
      <c r="F46" s="157">
        <f t="shared" si="2"/>
        <v>38.34319526627219</v>
      </c>
      <c r="G46" s="148">
        <v>3</v>
      </c>
      <c r="H46" s="148">
        <v>688</v>
      </c>
      <c r="I46" s="148">
        <v>214</v>
      </c>
      <c r="J46" s="157">
        <f t="shared" si="3"/>
        <v>31.104651162790699</v>
      </c>
      <c r="K46" s="148">
        <v>3</v>
      </c>
      <c r="L46" s="148">
        <v>365</v>
      </c>
      <c r="M46" s="148">
        <v>317</v>
      </c>
      <c r="N46" s="157">
        <f t="shared" si="4"/>
        <v>86.849315068493155</v>
      </c>
      <c r="O46" s="148">
        <v>5</v>
      </c>
      <c r="P46" s="148">
        <v>423</v>
      </c>
      <c r="Q46" s="148">
        <v>241</v>
      </c>
      <c r="R46" s="157">
        <f t="shared" si="5"/>
        <v>56.973995271867615</v>
      </c>
      <c r="S46" s="148">
        <v>5</v>
      </c>
      <c r="T46" s="148">
        <v>412</v>
      </c>
      <c r="U46" s="148">
        <v>306</v>
      </c>
      <c r="V46" s="157">
        <f t="shared" si="6"/>
        <v>74.271844660194176</v>
      </c>
      <c r="W46" s="148">
        <v>5</v>
      </c>
      <c r="X46" s="148">
        <v>327</v>
      </c>
      <c r="Y46" s="148">
        <v>33</v>
      </c>
      <c r="Z46" s="157">
        <f t="shared" si="7"/>
        <v>10.091743119266056</v>
      </c>
      <c r="AA46" s="148">
        <v>1</v>
      </c>
      <c r="AB46" s="148">
        <v>451</v>
      </c>
      <c r="AC46" s="148">
        <v>24</v>
      </c>
      <c r="AD46" s="157">
        <f t="shared" si="8"/>
        <v>5.3215077605321506</v>
      </c>
      <c r="AE46" s="148">
        <v>1</v>
      </c>
      <c r="AF46" s="148">
        <v>360</v>
      </c>
      <c r="AG46" s="148">
        <v>219</v>
      </c>
      <c r="AH46" s="157">
        <f t="shared" si="9"/>
        <v>60.833333333333329</v>
      </c>
      <c r="AI46" s="148">
        <v>5</v>
      </c>
      <c r="AJ46" s="148">
        <v>809</v>
      </c>
      <c r="AK46" s="148">
        <v>115</v>
      </c>
      <c r="AL46" s="157">
        <f t="shared" si="10"/>
        <v>14.215080346106305</v>
      </c>
      <c r="AM46" s="148">
        <v>1</v>
      </c>
      <c r="AN46" s="148">
        <v>284</v>
      </c>
      <c r="AO46" s="148">
        <v>80</v>
      </c>
      <c r="AP46" s="157">
        <f t="shared" si="11"/>
        <v>28.169014084507044</v>
      </c>
      <c r="AQ46" s="148">
        <v>2</v>
      </c>
      <c r="AR46" s="148">
        <v>267</v>
      </c>
      <c r="AS46" s="148">
        <v>131</v>
      </c>
      <c r="AT46" s="157">
        <f t="shared" si="12"/>
        <v>49.063670411985015</v>
      </c>
      <c r="AU46" s="148">
        <v>4</v>
      </c>
      <c r="AV46" s="148">
        <v>229</v>
      </c>
      <c r="AW46" s="148">
        <v>121</v>
      </c>
      <c r="AX46" s="157">
        <f t="shared" si="13"/>
        <v>52.838427947598255</v>
      </c>
      <c r="AY46" s="148">
        <v>5</v>
      </c>
      <c r="AZ46" s="148">
        <v>893</v>
      </c>
      <c r="BA46" s="148">
        <v>491</v>
      </c>
      <c r="BB46" s="157">
        <f t="shared" si="14"/>
        <v>54.983202687569985</v>
      </c>
      <c r="BC46" s="148">
        <v>5</v>
      </c>
      <c r="BD46" s="148">
        <v>622</v>
      </c>
      <c r="BE46" s="148">
        <v>64</v>
      </c>
      <c r="BF46" s="157">
        <f t="shared" si="15"/>
        <v>10.289389067524116</v>
      </c>
      <c r="BG46" s="148">
        <v>1</v>
      </c>
      <c r="BH46" s="148">
        <v>755</v>
      </c>
      <c r="BI46" s="148">
        <v>331</v>
      </c>
      <c r="BJ46" s="157">
        <f t="shared" si="16"/>
        <v>43.841059602649004</v>
      </c>
      <c r="BK46" s="148">
        <v>4</v>
      </c>
      <c r="BL46" s="148">
        <v>355</v>
      </c>
      <c r="BM46" s="148">
        <v>43</v>
      </c>
      <c r="BN46" s="157">
        <f t="shared" si="17"/>
        <v>12.112676056338028</v>
      </c>
      <c r="BO46" s="148">
        <v>1</v>
      </c>
      <c r="BP46" s="148">
        <v>298</v>
      </c>
      <c r="BQ46" s="148">
        <v>121</v>
      </c>
      <c r="BR46" s="157">
        <f t="shared" si="18"/>
        <v>40.604026845637584</v>
      </c>
      <c r="BS46" s="148">
        <v>4</v>
      </c>
      <c r="BT46" s="149">
        <f t="shared" si="19"/>
        <v>8383</v>
      </c>
      <c r="BU46" s="149">
        <f t="shared" si="20"/>
        <v>3175</v>
      </c>
      <c r="BV46" s="185">
        <f t="shared" si="21"/>
        <v>37.874269354646309</v>
      </c>
      <c r="BW46" s="150">
        <v>3</v>
      </c>
      <c r="BX46" s="151">
        <v>1080</v>
      </c>
      <c r="BY46" s="151">
        <v>59</v>
      </c>
      <c r="BZ46" s="184">
        <f t="shared" si="22"/>
        <v>5.4629629629629628</v>
      </c>
      <c r="CA46" s="151">
        <v>1</v>
      </c>
      <c r="CB46" s="151">
        <v>1230</v>
      </c>
      <c r="CC46" s="151">
        <v>65</v>
      </c>
      <c r="CD46" s="184">
        <f t="shared" si="23"/>
        <v>5.2845528455284549</v>
      </c>
      <c r="CE46" s="151">
        <v>1</v>
      </c>
      <c r="CF46" s="106">
        <f t="shared" si="24"/>
        <v>10693</v>
      </c>
      <c r="CG46" s="106">
        <f t="shared" si="25"/>
        <v>3299</v>
      </c>
      <c r="CH46" s="157">
        <f t="shared" si="26"/>
        <v>30.851959225661648</v>
      </c>
      <c r="CI46" s="107">
        <v>3</v>
      </c>
      <c r="CJ46" s="49"/>
      <c r="CK46" s="49"/>
      <c r="CL46" s="49"/>
      <c r="CM46" s="49"/>
      <c r="CN46" s="49"/>
      <c r="CO46" s="49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</row>
    <row r="47" spans="1:130" s="35" customFormat="1" ht="174.75" customHeight="1">
      <c r="A47" s="44">
        <v>42</v>
      </c>
      <c r="B47" s="180" t="s">
        <v>166</v>
      </c>
      <c r="C47" s="118" t="s">
        <v>167</v>
      </c>
      <c r="D47" s="167">
        <v>5</v>
      </c>
      <c r="E47" s="159">
        <v>4</v>
      </c>
      <c r="F47" s="157" t="e">
        <v>#VALUE!</v>
      </c>
      <c r="G47" s="148">
        <v>4</v>
      </c>
      <c r="H47" s="148">
        <v>5</v>
      </c>
      <c r="I47" s="148">
        <v>4</v>
      </c>
      <c r="J47" s="157" t="e">
        <v>#DIV/0!</v>
      </c>
      <c r="K47" s="148">
        <v>4</v>
      </c>
      <c r="L47" s="148">
        <v>5</v>
      </c>
      <c r="M47" s="148">
        <v>4</v>
      </c>
      <c r="N47" s="157" t="e">
        <v>#DIV/0!</v>
      </c>
      <c r="O47" s="148">
        <v>4</v>
      </c>
      <c r="P47" s="148">
        <v>5</v>
      </c>
      <c r="Q47" s="148">
        <v>4</v>
      </c>
      <c r="R47" s="157" t="e">
        <v>#DIV/0!</v>
      </c>
      <c r="S47" s="148">
        <v>4</v>
      </c>
      <c r="T47" s="148">
        <v>5</v>
      </c>
      <c r="U47" s="148">
        <v>4</v>
      </c>
      <c r="V47" s="157" t="e">
        <v>#DIV/0!</v>
      </c>
      <c r="W47" s="148">
        <v>4</v>
      </c>
      <c r="X47" s="148">
        <v>5</v>
      </c>
      <c r="Y47" s="148">
        <v>3</v>
      </c>
      <c r="Z47" s="157" t="e">
        <v>#DIV/0!</v>
      </c>
      <c r="AA47" s="148">
        <v>3</v>
      </c>
      <c r="AB47" s="148">
        <v>5</v>
      </c>
      <c r="AC47" s="148">
        <v>3</v>
      </c>
      <c r="AD47" s="157" t="e">
        <v>#DIV/0!</v>
      </c>
      <c r="AE47" s="148">
        <v>3</v>
      </c>
      <c r="AF47" s="148">
        <v>5</v>
      </c>
      <c r="AG47" s="148">
        <v>4</v>
      </c>
      <c r="AH47" s="157" t="e">
        <v>#DIV/0!</v>
      </c>
      <c r="AI47" s="148">
        <v>4</v>
      </c>
      <c r="AJ47" s="148">
        <v>5</v>
      </c>
      <c r="AK47" s="148">
        <v>4</v>
      </c>
      <c r="AL47" s="157" t="e">
        <v>#DIV/0!</v>
      </c>
      <c r="AM47" s="148">
        <v>4</v>
      </c>
      <c r="AN47" s="148">
        <v>5</v>
      </c>
      <c r="AO47" s="148">
        <v>4</v>
      </c>
      <c r="AP47" s="157" t="e">
        <v>#DIV/0!</v>
      </c>
      <c r="AQ47" s="148">
        <v>4</v>
      </c>
      <c r="AR47" s="148">
        <v>5</v>
      </c>
      <c r="AS47" s="148">
        <v>4</v>
      </c>
      <c r="AT47" s="157" t="e">
        <v>#DIV/0!</v>
      </c>
      <c r="AU47" s="148">
        <v>4</v>
      </c>
      <c r="AV47" s="148">
        <v>5</v>
      </c>
      <c r="AW47" s="148">
        <v>4</v>
      </c>
      <c r="AX47" s="157" t="e">
        <v>#DIV/0!</v>
      </c>
      <c r="AY47" s="148">
        <v>4</v>
      </c>
      <c r="AZ47" s="148">
        <v>5</v>
      </c>
      <c r="BA47" s="148">
        <v>3</v>
      </c>
      <c r="BB47" s="157" t="e">
        <v>#DIV/0!</v>
      </c>
      <c r="BC47" s="148">
        <v>3</v>
      </c>
      <c r="BD47" s="148">
        <v>5</v>
      </c>
      <c r="BE47" s="148">
        <v>3</v>
      </c>
      <c r="BF47" s="157" t="e">
        <v>#DIV/0!</v>
      </c>
      <c r="BG47" s="148">
        <v>3</v>
      </c>
      <c r="BH47" s="148">
        <v>5</v>
      </c>
      <c r="BI47" s="148">
        <v>4</v>
      </c>
      <c r="BJ47" s="157" t="e">
        <v>#DIV/0!</v>
      </c>
      <c r="BK47" s="148">
        <v>4</v>
      </c>
      <c r="BL47" s="148">
        <v>5</v>
      </c>
      <c r="BM47" s="148">
        <v>4</v>
      </c>
      <c r="BN47" s="157" t="e">
        <v>#DIV/0!</v>
      </c>
      <c r="BO47" s="148">
        <v>4</v>
      </c>
      <c r="BP47" s="148">
        <v>5</v>
      </c>
      <c r="BQ47" s="148">
        <v>4</v>
      </c>
      <c r="BR47" s="157" t="e">
        <v>#DIV/0!</v>
      </c>
      <c r="BS47" s="148">
        <v>4</v>
      </c>
      <c r="BT47" s="149">
        <v>5</v>
      </c>
      <c r="BU47" s="149">
        <v>4</v>
      </c>
      <c r="BV47" s="185">
        <f t="shared" ref="BV47:BV49" si="48">(BU47/BT47)*100</f>
        <v>80</v>
      </c>
      <c r="BW47" s="150">
        <v>4</v>
      </c>
      <c r="BX47" s="151">
        <v>5</v>
      </c>
      <c r="BY47" s="151">
        <v>4</v>
      </c>
      <c r="BZ47" s="184">
        <f t="shared" ref="BZ47:BZ49" si="49">(BY47/BX47)*100</f>
        <v>80</v>
      </c>
      <c r="CA47" s="151">
        <v>4</v>
      </c>
      <c r="CB47" s="151">
        <v>5</v>
      </c>
      <c r="CC47" s="151">
        <v>4</v>
      </c>
      <c r="CD47" s="184">
        <f t="shared" ref="CD47:CD49" si="50">(CC47/CB47)*100</f>
        <v>80</v>
      </c>
      <c r="CE47" s="151">
        <v>4</v>
      </c>
      <c r="CF47" s="106">
        <f t="shared" ref="CF47:CF48" si="51">BT47+BX47+CB47</f>
        <v>15</v>
      </c>
      <c r="CG47" s="106">
        <f t="shared" ref="CG47:CG48" si="52">BU47+BY47+CC47</f>
        <v>12</v>
      </c>
      <c r="CH47" s="157">
        <f t="shared" ref="CH47:CH49" si="53">(CG47/CF47)*100</f>
        <v>80</v>
      </c>
      <c r="CI47" s="107">
        <v>4</v>
      </c>
      <c r="CJ47" s="49"/>
      <c r="CK47" s="49"/>
      <c r="CL47" s="49"/>
      <c r="CM47" s="49"/>
      <c r="CN47" s="49"/>
      <c r="CO47" s="49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</row>
    <row r="48" spans="1:130" s="35" customFormat="1" ht="122.25" customHeight="1">
      <c r="A48" s="44">
        <v>43</v>
      </c>
      <c r="B48" s="180" t="s">
        <v>172</v>
      </c>
      <c r="C48" s="118" t="s">
        <v>173</v>
      </c>
      <c r="D48" s="167">
        <v>2304</v>
      </c>
      <c r="E48" s="159">
        <v>2120</v>
      </c>
      <c r="F48" s="157">
        <f t="shared" si="2"/>
        <v>92.013888888888886</v>
      </c>
      <c r="G48" s="148">
        <v>5</v>
      </c>
      <c r="H48" s="148">
        <v>2497</v>
      </c>
      <c r="I48" s="148">
        <v>2417</v>
      </c>
      <c r="J48" s="157">
        <f t="shared" si="3"/>
        <v>96.796155386463752</v>
      </c>
      <c r="K48" s="148">
        <v>5</v>
      </c>
      <c r="L48" s="148">
        <v>1781</v>
      </c>
      <c r="M48" s="148">
        <v>1741</v>
      </c>
      <c r="N48" s="157">
        <f t="shared" si="4"/>
        <v>97.754070746771475</v>
      </c>
      <c r="O48" s="148">
        <v>5</v>
      </c>
      <c r="P48" s="148">
        <v>2571</v>
      </c>
      <c r="Q48" s="148">
        <v>2520</v>
      </c>
      <c r="R48" s="157">
        <f t="shared" si="5"/>
        <v>98.016336056009337</v>
      </c>
      <c r="S48" s="148">
        <v>5</v>
      </c>
      <c r="T48" s="148">
        <v>1778</v>
      </c>
      <c r="U48" s="148">
        <v>1488</v>
      </c>
      <c r="V48" s="157">
        <f t="shared" si="6"/>
        <v>83.689538807649043</v>
      </c>
      <c r="W48" s="148">
        <v>4</v>
      </c>
      <c r="X48" s="148">
        <v>1680</v>
      </c>
      <c r="Y48" s="148">
        <v>1610</v>
      </c>
      <c r="Z48" s="157">
        <f t="shared" si="7"/>
        <v>95.833333333333343</v>
      </c>
      <c r="AA48" s="148">
        <v>5</v>
      </c>
      <c r="AB48" s="148">
        <v>1784</v>
      </c>
      <c r="AC48" s="148">
        <v>1713</v>
      </c>
      <c r="AD48" s="157">
        <f t="shared" si="8"/>
        <v>96.020179372197305</v>
      </c>
      <c r="AE48" s="148">
        <v>5</v>
      </c>
      <c r="AF48" s="148">
        <v>1828</v>
      </c>
      <c r="AG48" s="148">
        <v>1764</v>
      </c>
      <c r="AH48" s="157">
        <f t="shared" si="9"/>
        <v>96.498905908096276</v>
      </c>
      <c r="AI48" s="148">
        <v>5</v>
      </c>
      <c r="AJ48" s="148">
        <v>3497</v>
      </c>
      <c r="AK48" s="148">
        <v>33</v>
      </c>
      <c r="AL48" s="157">
        <f t="shared" si="10"/>
        <v>0.94366599942808127</v>
      </c>
      <c r="AM48" s="148">
        <v>1</v>
      </c>
      <c r="AN48" s="148">
        <v>1101</v>
      </c>
      <c r="AO48" s="148">
        <v>1021</v>
      </c>
      <c r="AP48" s="157">
        <f t="shared" si="11"/>
        <v>92.733878292461398</v>
      </c>
      <c r="AQ48" s="148">
        <v>5</v>
      </c>
      <c r="AR48" s="148">
        <v>959</v>
      </c>
      <c r="AS48" s="148">
        <v>946</v>
      </c>
      <c r="AT48" s="157">
        <f t="shared" si="12"/>
        <v>98.644421272158496</v>
      </c>
      <c r="AU48" s="148">
        <v>5</v>
      </c>
      <c r="AV48" s="148">
        <v>956</v>
      </c>
      <c r="AW48" s="148">
        <v>811</v>
      </c>
      <c r="AX48" s="157">
        <f t="shared" si="13"/>
        <v>84.8326359832636</v>
      </c>
      <c r="AY48" s="148">
        <v>4</v>
      </c>
      <c r="AZ48" s="148">
        <v>2420</v>
      </c>
      <c r="BA48" s="148">
        <v>2309</v>
      </c>
      <c r="BB48" s="157">
        <f t="shared" si="14"/>
        <v>95.413223140495873</v>
      </c>
      <c r="BC48" s="148">
        <v>5</v>
      </c>
      <c r="BD48" s="148">
        <v>2195</v>
      </c>
      <c r="BE48" s="148">
        <v>2030</v>
      </c>
      <c r="BF48" s="157">
        <f t="shared" si="15"/>
        <v>92.482915717539854</v>
      </c>
      <c r="BG48" s="148">
        <v>5</v>
      </c>
      <c r="BH48" s="148">
        <v>1705</v>
      </c>
      <c r="BI48" s="148">
        <v>8</v>
      </c>
      <c r="BJ48" s="157">
        <f t="shared" si="16"/>
        <v>0.46920821114369504</v>
      </c>
      <c r="BK48" s="148">
        <v>1</v>
      </c>
      <c r="BL48" s="148">
        <v>1623</v>
      </c>
      <c r="BM48" s="148">
        <v>1574</v>
      </c>
      <c r="BN48" s="157">
        <f t="shared" si="17"/>
        <v>96.98089956869994</v>
      </c>
      <c r="BO48" s="148">
        <v>5</v>
      </c>
      <c r="BP48" s="148">
        <v>1459</v>
      </c>
      <c r="BQ48" s="148">
        <v>1346</v>
      </c>
      <c r="BR48" s="157">
        <f t="shared" si="18"/>
        <v>92.254969156956818</v>
      </c>
      <c r="BS48" s="148">
        <v>5</v>
      </c>
      <c r="BT48" s="149">
        <f t="shared" ref="BT48" si="54">BP48+BL48+BH48+BD48+AZ48+AV48+AR48+AN48+AJ48+AF48+AB48+X48+T48+P48+L48+H48+D48</f>
        <v>32138</v>
      </c>
      <c r="BU48" s="149">
        <f t="shared" ref="BU48" si="55">BQ48+BM48+BI48+BE48+BA48+AW48+AS48+AO48+AK48+AG48+AC48+Y48+U48+Q48+M48+I48+E48</f>
        <v>25451</v>
      </c>
      <c r="BV48" s="185">
        <f t="shared" si="48"/>
        <v>79.192855809322296</v>
      </c>
      <c r="BW48" s="150">
        <v>3</v>
      </c>
      <c r="BX48" s="151">
        <v>2736</v>
      </c>
      <c r="BY48" s="151">
        <v>2339</v>
      </c>
      <c r="BZ48" s="184">
        <f t="shared" si="49"/>
        <v>85.489766081871338</v>
      </c>
      <c r="CA48" s="151">
        <v>4</v>
      </c>
      <c r="CB48" s="151">
        <v>6041</v>
      </c>
      <c r="CC48" s="151">
        <v>5054</v>
      </c>
      <c r="CD48" s="184">
        <f t="shared" si="50"/>
        <v>83.661645422943224</v>
      </c>
      <c r="CE48" s="151">
        <v>4</v>
      </c>
      <c r="CF48" s="106">
        <f t="shared" si="51"/>
        <v>40915</v>
      </c>
      <c r="CG48" s="106">
        <f t="shared" si="52"/>
        <v>32844</v>
      </c>
      <c r="CH48" s="157">
        <f t="shared" si="53"/>
        <v>80.273738237810093</v>
      </c>
      <c r="CI48" s="107">
        <v>4</v>
      </c>
      <c r="CJ48" s="49"/>
      <c r="CK48" s="49"/>
      <c r="CL48" s="49"/>
      <c r="CM48" s="49"/>
      <c r="CN48" s="49"/>
      <c r="CO48" s="49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</row>
    <row r="49" spans="1:130" s="35" customFormat="1" ht="129" customHeight="1">
      <c r="A49" s="44">
        <v>44</v>
      </c>
      <c r="B49" s="180" t="s">
        <v>174</v>
      </c>
      <c r="C49" s="118" t="s">
        <v>173</v>
      </c>
      <c r="D49" s="167">
        <v>2061</v>
      </c>
      <c r="E49" s="159">
        <v>1986</v>
      </c>
      <c r="F49" s="157">
        <f t="shared" si="2"/>
        <v>96.360989810771471</v>
      </c>
      <c r="G49" s="148">
        <v>5</v>
      </c>
      <c r="H49" s="148">
        <v>2162</v>
      </c>
      <c r="I49" s="148">
        <v>2126</v>
      </c>
      <c r="J49" s="157">
        <f t="shared" si="3"/>
        <v>98.334875115633665</v>
      </c>
      <c r="K49" s="148">
        <v>5</v>
      </c>
      <c r="L49" s="148">
        <v>1644</v>
      </c>
      <c r="M49" s="148">
        <v>1616</v>
      </c>
      <c r="N49" s="157">
        <f t="shared" si="4"/>
        <v>98.296836982968372</v>
      </c>
      <c r="O49" s="148">
        <v>5</v>
      </c>
      <c r="P49" s="148">
        <v>2300</v>
      </c>
      <c r="Q49" s="148">
        <v>2267</v>
      </c>
      <c r="R49" s="157">
        <f t="shared" si="5"/>
        <v>98.565217391304344</v>
      </c>
      <c r="S49" s="148">
        <v>5</v>
      </c>
      <c r="T49" s="148">
        <v>1592</v>
      </c>
      <c r="U49" s="148">
        <v>1423</v>
      </c>
      <c r="V49" s="157">
        <f t="shared" si="6"/>
        <v>89.384422110552762</v>
      </c>
      <c r="W49" s="148">
        <v>4</v>
      </c>
      <c r="X49" s="148">
        <v>1547</v>
      </c>
      <c r="Y49" s="148">
        <v>1487</v>
      </c>
      <c r="Z49" s="157">
        <f t="shared" si="7"/>
        <v>96.121525533290239</v>
      </c>
      <c r="AA49" s="148">
        <v>5</v>
      </c>
      <c r="AB49" s="148">
        <v>1628</v>
      </c>
      <c r="AC49" s="148">
        <v>1585</v>
      </c>
      <c r="AD49" s="157">
        <f t="shared" si="8"/>
        <v>97.35872235872236</v>
      </c>
      <c r="AE49" s="148">
        <v>5</v>
      </c>
      <c r="AF49" s="148">
        <v>1641</v>
      </c>
      <c r="AG49" s="148">
        <v>1605</v>
      </c>
      <c r="AH49" s="157">
        <f t="shared" si="9"/>
        <v>97.806215722120655</v>
      </c>
      <c r="AI49" s="148">
        <v>5</v>
      </c>
      <c r="AJ49" s="148">
        <v>3210</v>
      </c>
      <c r="AK49" s="148">
        <v>30</v>
      </c>
      <c r="AL49" s="157">
        <f t="shared" si="10"/>
        <v>0.93457943925233633</v>
      </c>
      <c r="AM49" s="148">
        <v>1</v>
      </c>
      <c r="AN49" s="148">
        <v>972</v>
      </c>
      <c r="AO49" s="148">
        <v>924</v>
      </c>
      <c r="AP49" s="157">
        <f t="shared" si="11"/>
        <v>95.061728395061735</v>
      </c>
      <c r="AQ49" s="148">
        <v>5</v>
      </c>
      <c r="AR49" s="148">
        <v>833</v>
      </c>
      <c r="AS49" s="148">
        <v>830</v>
      </c>
      <c r="AT49" s="157">
        <f t="shared" si="12"/>
        <v>99.639855942376954</v>
      </c>
      <c r="AU49" s="148">
        <v>5</v>
      </c>
      <c r="AV49" s="148">
        <v>843</v>
      </c>
      <c r="AW49" s="148">
        <v>785</v>
      </c>
      <c r="AX49" s="157">
        <f t="shared" si="13"/>
        <v>93.119810201660741</v>
      </c>
      <c r="AY49" s="148">
        <v>5</v>
      </c>
      <c r="AZ49" s="148">
        <v>2182</v>
      </c>
      <c r="BA49" s="148">
        <v>2004</v>
      </c>
      <c r="BB49" s="157">
        <f t="shared" si="14"/>
        <v>91.842346471127399</v>
      </c>
      <c r="BC49" s="148">
        <v>5</v>
      </c>
      <c r="BD49" s="148">
        <v>2038</v>
      </c>
      <c r="BE49" s="148">
        <v>1932</v>
      </c>
      <c r="BF49" s="157">
        <f t="shared" si="15"/>
        <v>94.798822374877332</v>
      </c>
      <c r="BG49" s="148">
        <v>5</v>
      </c>
      <c r="BH49" s="148">
        <v>1303</v>
      </c>
      <c r="BI49" s="148">
        <v>4</v>
      </c>
      <c r="BJ49" s="157">
        <f t="shared" si="16"/>
        <v>0.30698388334612431</v>
      </c>
      <c r="BK49" s="148">
        <v>1</v>
      </c>
      <c r="BL49" s="148">
        <v>1530</v>
      </c>
      <c r="BM49" s="148">
        <v>1519</v>
      </c>
      <c r="BN49" s="157">
        <f t="shared" si="17"/>
        <v>99.281045751633997</v>
      </c>
      <c r="BO49" s="148">
        <v>5</v>
      </c>
      <c r="BP49" s="148">
        <v>1345</v>
      </c>
      <c r="BQ49" s="148">
        <v>1289</v>
      </c>
      <c r="BR49" s="157">
        <f t="shared" si="18"/>
        <v>95.836431226765797</v>
      </c>
      <c r="BS49" s="148">
        <v>5</v>
      </c>
      <c r="BT49" s="149">
        <f t="shared" ref="BT49" si="56">BP49+BL49+BH49+BD49+AZ49+AV49+AR49+AN49+AJ49+AF49+AB49+X49+T49+P49+L49+H49+D49</f>
        <v>28831</v>
      </c>
      <c r="BU49" s="149">
        <f t="shared" ref="BU49" si="57">BQ49+BM49+BI49+BE49+BA49+AW49+AS49+AO49+AK49+AG49+AC49+Y49+U49+Q49+M49+I49+E49</f>
        <v>23412</v>
      </c>
      <c r="BV49" s="185">
        <f t="shared" si="48"/>
        <v>81.204259304221154</v>
      </c>
      <c r="BW49" s="150">
        <v>4</v>
      </c>
      <c r="BX49" s="151">
        <v>2304</v>
      </c>
      <c r="BY49" s="151">
        <v>2201</v>
      </c>
      <c r="BZ49" s="184">
        <f t="shared" si="49"/>
        <v>95.529513888888886</v>
      </c>
      <c r="CA49" s="151">
        <v>5</v>
      </c>
      <c r="CB49" s="151">
        <v>5046</v>
      </c>
      <c r="CC49" s="151">
        <v>4780</v>
      </c>
      <c r="CD49" s="184">
        <f t="shared" si="50"/>
        <v>94.728497820055495</v>
      </c>
      <c r="CE49" s="151">
        <v>5</v>
      </c>
      <c r="CF49" s="106">
        <f t="shared" ref="CF49" si="58">BT49+BX49+CB49</f>
        <v>36181</v>
      </c>
      <c r="CG49" s="106">
        <f t="shared" ref="CG49" si="59">BU49+BY49+CC49</f>
        <v>30393</v>
      </c>
      <c r="CH49" s="157">
        <f t="shared" si="53"/>
        <v>84.002653326331497</v>
      </c>
      <c r="CI49" s="107">
        <v>4</v>
      </c>
      <c r="CJ49" s="49"/>
      <c r="CK49" s="49"/>
      <c r="CL49" s="49"/>
      <c r="CM49" s="49"/>
      <c r="CN49" s="49"/>
      <c r="CO49" s="49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</row>
    <row r="50" spans="1:130" s="35" customFormat="1" ht="114.75" customHeight="1">
      <c r="A50" s="44">
        <v>45</v>
      </c>
      <c r="B50" s="180" t="s">
        <v>134</v>
      </c>
      <c r="C50" s="118" t="s">
        <v>158</v>
      </c>
      <c r="D50" s="167">
        <v>444</v>
      </c>
      <c r="E50" s="159">
        <v>138</v>
      </c>
      <c r="F50" s="157">
        <f t="shared" si="2"/>
        <v>31.081081081081081</v>
      </c>
      <c r="G50" s="148">
        <v>4</v>
      </c>
      <c r="H50" s="148">
        <v>508</v>
      </c>
      <c r="I50" s="148">
        <v>142</v>
      </c>
      <c r="J50" s="147">
        <f t="shared" si="3"/>
        <v>27.952755905511811</v>
      </c>
      <c r="K50" s="148">
        <v>3</v>
      </c>
      <c r="L50" s="148">
        <v>400</v>
      </c>
      <c r="M50" s="148">
        <v>204</v>
      </c>
      <c r="N50" s="147">
        <f t="shared" si="4"/>
        <v>51</v>
      </c>
      <c r="O50" s="148">
        <v>5</v>
      </c>
      <c r="P50" s="148">
        <v>507</v>
      </c>
      <c r="Q50" s="148">
        <v>155</v>
      </c>
      <c r="R50" s="147">
        <f t="shared" si="5"/>
        <v>30.57199211045365</v>
      </c>
      <c r="S50" s="148">
        <v>4</v>
      </c>
      <c r="T50" s="148">
        <v>275</v>
      </c>
      <c r="U50" s="148">
        <v>74</v>
      </c>
      <c r="V50" s="147">
        <f t="shared" si="6"/>
        <v>26.90909090909091</v>
      </c>
      <c r="W50" s="148">
        <v>3</v>
      </c>
      <c r="X50" s="148">
        <v>385</v>
      </c>
      <c r="Y50" s="148">
        <v>81</v>
      </c>
      <c r="Z50" s="147">
        <f t="shared" si="7"/>
        <v>21.038961038961038</v>
      </c>
      <c r="AA50" s="148">
        <v>3</v>
      </c>
      <c r="AB50" s="148">
        <v>399</v>
      </c>
      <c r="AC50" s="148">
        <v>83</v>
      </c>
      <c r="AD50" s="147">
        <f t="shared" si="8"/>
        <v>20.802005012531328</v>
      </c>
      <c r="AE50" s="148">
        <v>3</v>
      </c>
      <c r="AF50" s="148">
        <v>428</v>
      </c>
      <c r="AG50" s="148">
        <v>119</v>
      </c>
      <c r="AH50" s="147">
        <f t="shared" si="9"/>
        <v>27.803738317757009</v>
      </c>
      <c r="AI50" s="148">
        <v>3</v>
      </c>
      <c r="AJ50" s="148">
        <v>573</v>
      </c>
      <c r="AK50" s="148">
        <v>136</v>
      </c>
      <c r="AL50" s="147">
        <f t="shared" si="10"/>
        <v>23.734729493891798</v>
      </c>
      <c r="AM50" s="148">
        <v>3</v>
      </c>
      <c r="AN50" s="148">
        <v>194</v>
      </c>
      <c r="AO50" s="148">
        <v>63</v>
      </c>
      <c r="AP50" s="147">
        <f t="shared" si="11"/>
        <v>32.47422680412371</v>
      </c>
      <c r="AQ50" s="148">
        <v>4</v>
      </c>
      <c r="AR50" s="148">
        <v>227</v>
      </c>
      <c r="AS50" s="148">
        <v>73</v>
      </c>
      <c r="AT50" s="147">
        <f t="shared" si="12"/>
        <v>32.158590308370044</v>
      </c>
      <c r="AU50" s="148">
        <v>4</v>
      </c>
      <c r="AV50" s="148">
        <v>192</v>
      </c>
      <c r="AW50" s="148">
        <v>56</v>
      </c>
      <c r="AX50" s="147">
        <f t="shared" si="13"/>
        <v>29.166666666666668</v>
      </c>
      <c r="AY50" s="148">
        <v>3</v>
      </c>
      <c r="AZ50" s="148">
        <v>526</v>
      </c>
      <c r="BA50" s="148">
        <v>165</v>
      </c>
      <c r="BB50" s="147">
        <f t="shared" si="14"/>
        <v>31.368821292775667</v>
      </c>
      <c r="BC50" s="148">
        <v>4</v>
      </c>
      <c r="BD50" s="148">
        <v>400</v>
      </c>
      <c r="BE50" s="148">
        <v>153</v>
      </c>
      <c r="BF50" s="147">
        <f t="shared" si="15"/>
        <v>38.25</v>
      </c>
      <c r="BG50" s="148">
        <v>4</v>
      </c>
      <c r="BH50" s="148">
        <v>456</v>
      </c>
      <c r="BI50" s="148">
        <v>132</v>
      </c>
      <c r="BJ50" s="147">
        <f t="shared" si="16"/>
        <v>28.947368421052634</v>
      </c>
      <c r="BK50" s="148">
        <v>3</v>
      </c>
      <c r="BL50" s="148">
        <v>197</v>
      </c>
      <c r="BM50" s="148">
        <v>109</v>
      </c>
      <c r="BN50" s="147">
        <f t="shared" si="17"/>
        <v>55.329949238578678</v>
      </c>
      <c r="BO50" s="148">
        <v>5</v>
      </c>
      <c r="BP50" s="148">
        <v>224</v>
      </c>
      <c r="BQ50" s="148">
        <v>64</v>
      </c>
      <c r="BR50" s="147">
        <f t="shared" si="18"/>
        <v>28.571428571428569</v>
      </c>
      <c r="BS50" s="148">
        <v>3</v>
      </c>
      <c r="BT50" s="149">
        <f t="shared" si="19"/>
        <v>6335</v>
      </c>
      <c r="BU50" s="149">
        <f t="shared" si="20"/>
        <v>1947</v>
      </c>
      <c r="BV50" s="145">
        <f t="shared" si="21"/>
        <v>30.734017363851617</v>
      </c>
      <c r="BW50" s="150">
        <v>4</v>
      </c>
      <c r="BX50" s="151">
        <v>538</v>
      </c>
      <c r="BY50" s="151">
        <v>183</v>
      </c>
      <c r="BZ50" s="146">
        <f t="shared" si="22"/>
        <v>34.014869888475836</v>
      </c>
      <c r="CA50" s="151">
        <v>4</v>
      </c>
      <c r="CB50" s="151">
        <v>1118</v>
      </c>
      <c r="CC50" s="151">
        <v>321</v>
      </c>
      <c r="CD50" s="146">
        <f t="shared" si="23"/>
        <v>28.711985688729875</v>
      </c>
      <c r="CE50" s="151">
        <v>3</v>
      </c>
      <c r="CF50" s="106">
        <f t="shared" si="24"/>
        <v>7991</v>
      </c>
      <c r="CG50" s="106">
        <f t="shared" si="25"/>
        <v>2451</v>
      </c>
      <c r="CH50" s="147">
        <f t="shared" si="26"/>
        <v>30.672006006757602</v>
      </c>
      <c r="CI50" s="107">
        <v>4</v>
      </c>
      <c r="CJ50" s="49"/>
      <c r="CK50" s="49"/>
      <c r="CL50" s="49"/>
      <c r="CM50" s="49"/>
      <c r="CN50" s="49"/>
      <c r="CO50" s="49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</row>
    <row r="51" spans="1:130" s="35" customFormat="1" ht="114.75" customHeight="1">
      <c r="A51" s="44">
        <v>46</v>
      </c>
      <c r="B51" s="180" t="s">
        <v>165</v>
      </c>
      <c r="C51" s="118" t="s">
        <v>159</v>
      </c>
      <c r="D51" s="167">
        <v>738</v>
      </c>
      <c r="E51" s="159">
        <v>358</v>
      </c>
      <c r="F51" s="157">
        <f t="shared" si="2"/>
        <v>48.509485094850945</v>
      </c>
      <c r="G51" s="148">
        <v>2</v>
      </c>
      <c r="H51" s="148">
        <v>893</v>
      </c>
      <c r="I51" s="148">
        <v>388</v>
      </c>
      <c r="J51" s="147">
        <f t="shared" si="3"/>
        <v>43.449048152295632</v>
      </c>
      <c r="K51" s="148">
        <v>1</v>
      </c>
      <c r="L51" s="148">
        <v>541</v>
      </c>
      <c r="M51" s="148">
        <v>358</v>
      </c>
      <c r="N51" s="147">
        <f t="shared" si="4"/>
        <v>66.173752310536045</v>
      </c>
      <c r="O51" s="148">
        <v>5</v>
      </c>
      <c r="P51" s="148">
        <v>812</v>
      </c>
      <c r="Q51" s="148">
        <v>251</v>
      </c>
      <c r="R51" s="147">
        <f t="shared" si="5"/>
        <v>30.911330049261082</v>
      </c>
      <c r="S51" s="148">
        <v>1</v>
      </c>
      <c r="T51" s="148">
        <v>491</v>
      </c>
      <c r="U51" s="148">
        <v>176</v>
      </c>
      <c r="V51" s="147">
        <f t="shared" si="6"/>
        <v>35.84521384928717</v>
      </c>
      <c r="W51" s="148">
        <v>1</v>
      </c>
      <c r="X51" s="148">
        <v>543</v>
      </c>
      <c r="Y51" s="148">
        <v>177</v>
      </c>
      <c r="Z51" s="147">
        <f t="shared" si="7"/>
        <v>32.596685082872931</v>
      </c>
      <c r="AA51" s="148">
        <v>1</v>
      </c>
      <c r="AB51" s="148">
        <v>586</v>
      </c>
      <c r="AC51" s="148">
        <v>213</v>
      </c>
      <c r="AD51" s="147">
        <f t="shared" si="8"/>
        <v>36.348122866894201</v>
      </c>
      <c r="AE51" s="148">
        <v>1</v>
      </c>
      <c r="AF51" s="148">
        <v>634</v>
      </c>
      <c r="AG51" s="148">
        <v>259</v>
      </c>
      <c r="AH51" s="147">
        <f t="shared" si="9"/>
        <v>40.851735015772874</v>
      </c>
      <c r="AI51" s="148">
        <v>2</v>
      </c>
      <c r="AJ51" s="148">
        <v>917</v>
      </c>
      <c r="AK51" s="148">
        <v>322</v>
      </c>
      <c r="AL51" s="147">
        <f t="shared" si="10"/>
        <v>35.114503816793892</v>
      </c>
      <c r="AM51" s="148">
        <v>1</v>
      </c>
      <c r="AN51" s="148">
        <v>351</v>
      </c>
      <c r="AO51" s="148">
        <v>254</v>
      </c>
      <c r="AP51" s="147">
        <f t="shared" si="11"/>
        <v>72.364672364672373</v>
      </c>
      <c r="AQ51" s="148">
        <v>5</v>
      </c>
      <c r="AR51" s="148">
        <v>356</v>
      </c>
      <c r="AS51" s="148">
        <v>219</v>
      </c>
      <c r="AT51" s="147">
        <f t="shared" si="12"/>
        <v>61.516853932584269</v>
      </c>
      <c r="AU51" s="148">
        <v>5</v>
      </c>
      <c r="AV51" s="148">
        <v>330</v>
      </c>
      <c r="AW51" s="148">
        <v>143</v>
      </c>
      <c r="AX51" s="147">
        <f t="shared" si="13"/>
        <v>43.333333333333336</v>
      </c>
      <c r="AY51" s="148">
        <v>1</v>
      </c>
      <c r="AZ51" s="148">
        <v>836</v>
      </c>
      <c r="BA51" s="148">
        <v>445</v>
      </c>
      <c r="BB51" s="147">
        <f t="shared" si="14"/>
        <v>53.229665071770341</v>
      </c>
      <c r="BC51" s="148">
        <v>3</v>
      </c>
      <c r="BD51" s="148">
        <v>591</v>
      </c>
      <c r="BE51" s="148">
        <v>351</v>
      </c>
      <c r="BF51" s="147">
        <f t="shared" si="15"/>
        <v>59.390862944162436</v>
      </c>
      <c r="BG51" s="148">
        <v>4</v>
      </c>
      <c r="BH51" s="148">
        <v>878</v>
      </c>
      <c r="BI51" s="148">
        <v>490</v>
      </c>
      <c r="BJ51" s="147">
        <f t="shared" si="16"/>
        <v>55.808656036446472</v>
      </c>
      <c r="BK51" s="148">
        <v>4</v>
      </c>
      <c r="BL51" s="148">
        <v>311</v>
      </c>
      <c r="BM51" s="148">
        <v>164</v>
      </c>
      <c r="BN51" s="147">
        <f t="shared" si="17"/>
        <v>52.733118971061089</v>
      </c>
      <c r="BO51" s="148">
        <v>3</v>
      </c>
      <c r="BP51" s="148">
        <v>362</v>
      </c>
      <c r="BQ51" s="148">
        <v>185</v>
      </c>
      <c r="BR51" s="147">
        <f t="shared" si="18"/>
        <v>51.104972375690608</v>
      </c>
      <c r="BS51" s="148">
        <v>3</v>
      </c>
      <c r="BT51" s="149">
        <f t="shared" si="19"/>
        <v>10170</v>
      </c>
      <c r="BU51" s="149">
        <f t="shared" si="20"/>
        <v>4753</v>
      </c>
      <c r="BV51" s="145">
        <f t="shared" si="21"/>
        <v>46.73549655850541</v>
      </c>
      <c r="BW51" s="150">
        <v>2</v>
      </c>
      <c r="BX51" s="151">
        <v>1019</v>
      </c>
      <c r="BY51" s="151">
        <v>525</v>
      </c>
      <c r="BZ51" s="146">
        <f t="shared" si="22"/>
        <v>51.521099116781159</v>
      </c>
      <c r="CA51" s="151">
        <v>3</v>
      </c>
      <c r="CB51" s="151">
        <v>2187</v>
      </c>
      <c r="CC51" s="151">
        <v>956</v>
      </c>
      <c r="CD51" s="146">
        <f t="shared" si="23"/>
        <v>43.712848651120254</v>
      </c>
      <c r="CE51" s="151">
        <v>1</v>
      </c>
      <c r="CF51" s="106">
        <f t="shared" si="24"/>
        <v>13376</v>
      </c>
      <c r="CG51" s="106">
        <f t="shared" si="25"/>
        <v>6234</v>
      </c>
      <c r="CH51" s="147">
        <f t="shared" si="26"/>
        <v>46.605861244019138</v>
      </c>
      <c r="CI51" s="107">
        <v>2</v>
      </c>
      <c r="CJ51" s="49"/>
      <c r="CK51" s="49"/>
      <c r="CL51" s="49"/>
      <c r="CM51" s="49"/>
      <c r="CN51" s="49"/>
      <c r="CO51" s="49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</row>
    <row r="52" spans="1:130" s="35" customFormat="1" ht="114.75" customHeight="1">
      <c r="A52" s="44">
        <v>47</v>
      </c>
      <c r="B52" s="180" t="s">
        <v>135</v>
      </c>
      <c r="C52" s="118" t="s">
        <v>160</v>
      </c>
      <c r="D52" s="167">
        <v>548</v>
      </c>
      <c r="E52" s="159">
        <v>378</v>
      </c>
      <c r="F52" s="157">
        <f t="shared" si="2"/>
        <v>68.978102189781026</v>
      </c>
      <c r="G52" s="148">
        <v>4</v>
      </c>
      <c r="H52" s="148">
        <v>662</v>
      </c>
      <c r="I52" s="148">
        <v>471</v>
      </c>
      <c r="J52" s="147">
        <f t="shared" si="3"/>
        <v>71.148036253776439</v>
      </c>
      <c r="K52" s="148">
        <v>4</v>
      </c>
      <c r="L52" s="148">
        <v>397</v>
      </c>
      <c r="M52" s="148">
        <v>238</v>
      </c>
      <c r="N52" s="147">
        <f t="shared" si="4"/>
        <v>59.949622166246854</v>
      </c>
      <c r="O52" s="148">
        <v>3</v>
      </c>
      <c r="P52" s="148">
        <v>598</v>
      </c>
      <c r="Q52" s="148">
        <v>450</v>
      </c>
      <c r="R52" s="147">
        <f t="shared" si="5"/>
        <v>75.250836120401345</v>
      </c>
      <c r="S52" s="148">
        <v>4</v>
      </c>
      <c r="T52" s="148">
        <v>383</v>
      </c>
      <c r="U52" s="148">
        <v>266</v>
      </c>
      <c r="V52" s="147">
        <f t="shared" si="6"/>
        <v>69.451697127937337</v>
      </c>
      <c r="W52" s="148">
        <v>4</v>
      </c>
      <c r="X52" s="148">
        <v>416</v>
      </c>
      <c r="Y52" s="148">
        <v>273</v>
      </c>
      <c r="Z52" s="147">
        <f t="shared" si="7"/>
        <v>65.625</v>
      </c>
      <c r="AA52" s="148">
        <v>4</v>
      </c>
      <c r="AB52" s="148">
        <v>415</v>
      </c>
      <c r="AC52" s="148">
        <v>198</v>
      </c>
      <c r="AD52" s="147">
        <f t="shared" si="8"/>
        <v>47.710843373493979</v>
      </c>
      <c r="AE52" s="148">
        <v>2</v>
      </c>
      <c r="AF52" s="148">
        <v>413</v>
      </c>
      <c r="AG52" s="148">
        <v>277</v>
      </c>
      <c r="AH52" s="147">
        <f t="shared" si="9"/>
        <v>67.070217917675549</v>
      </c>
      <c r="AI52" s="148">
        <v>4</v>
      </c>
      <c r="AJ52" s="148">
        <v>691</v>
      </c>
      <c r="AK52" s="148">
        <v>450</v>
      </c>
      <c r="AL52" s="147">
        <f t="shared" si="10"/>
        <v>65.123010130246016</v>
      </c>
      <c r="AM52" s="148">
        <v>4</v>
      </c>
      <c r="AN52" s="148">
        <v>280</v>
      </c>
      <c r="AO52" s="148">
        <v>197</v>
      </c>
      <c r="AP52" s="147">
        <f t="shared" si="11"/>
        <v>70.357142857142861</v>
      </c>
      <c r="AQ52" s="148">
        <v>4</v>
      </c>
      <c r="AR52" s="148">
        <v>261</v>
      </c>
      <c r="AS52" s="148">
        <v>180</v>
      </c>
      <c r="AT52" s="147">
        <f t="shared" si="12"/>
        <v>68.965517241379317</v>
      </c>
      <c r="AU52" s="148">
        <v>4</v>
      </c>
      <c r="AV52" s="148">
        <v>255</v>
      </c>
      <c r="AW52" s="148">
        <v>191</v>
      </c>
      <c r="AX52" s="147">
        <f t="shared" si="13"/>
        <v>74.901960784313729</v>
      </c>
      <c r="AY52" s="148">
        <v>4</v>
      </c>
      <c r="AZ52" s="148">
        <v>632</v>
      </c>
      <c r="BA52" s="148">
        <v>468</v>
      </c>
      <c r="BB52" s="147">
        <f t="shared" si="14"/>
        <v>74.050632911392398</v>
      </c>
      <c r="BC52" s="148">
        <v>4</v>
      </c>
      <c r="BD52" s="148">
        <v>507</v>
      </c>
      <c r="BE52" s="148">
        <v>308</v>
      </c>
      <c r="BF52" s="147">
        <f t="shared" si="15"/>
        <v>60.749506903353058</v>
      </c>
      <c r="BG52" s="148">
        <v>3</v>
      </c>
      <c r="BH52" s="148">
        <v>591</v>
      </c>
      <c r="BI52" s="148">
        <v>414</v>
      </c>
      <c r="BJ52" s="147">
        <f t="shared" si="16"/>
        <v>70.050761421319791</v>
      </c>
      <c r="BK52" s="148">
        <v>4</v>
      </c>
      <c r="BL52" s="148">
        <v>275</v>
      </c>
      <c r="BM52" s="148">
        <v>200</v>
      </c>
      <c r="BN52" s="147">
        <f t="shared" si="17"/>
        <v>72.727272727272734</v>
      </c>
      <c r="BO52" s="148">
        <v>4</v>
      </c>
      <c r="BP52" s="148">
        <v>298</v>
      </c>
      <c r="BQ52" s="148">
        <v>227</v>
      </c>
      <c r="BR52" s="147">
        <f t="shared" si="18"/>
        <v>76.174496644295303</v>
      </c>
      <c r="BS52" s="148">
        <v>4</v>
      </c>
      <c r="BT52" s="149">
        <f t="shared" si="19"/>
        <v>7622</v>
      </c>
      <c r="BU52" s="149">
        <f t="shared" si="20"/>
        <v>5186</v>
      </c>
      <c r="BV52" s="145">
        <f t="shared" si="21"/>
        <v>68.039884544738911</v>
      </c>
      <c r="BW52" s="150">
        <v>4</v>
      </c>
      <c r="BX52" s="151">
        <v>773</v>
      </c>
      <c r="BY52" s="151">
        <v>513</v>
      </c>
      <c r="BZ52" s="146">
        <f t="shared" si="22"/>
        <v>66.36481241914619</v>
      </c>
      <c r="CA52" s="151">
        <v>4</v>
      </c>
      <c r="CB52" s="151">
        <v>1604</v>
      </c>
      <c r="CC52" s="151">
        <v>1028</v>
      </c>
      <c r="CD52" s="146">
        <f t="shared" si="23"/>
        <v>64.089775561097255</v>
      </c>
      <c r="CE52" s="151">
        <v>3</v>
      </c>
      <c r="CF52" s="106">
        <f t="shared" si="24"/>
        <v>9999</v>
      </c>
      <c r="CG52" s="106">
        <f t="shared" si="25"/>
        <v>6727</v>
      </c>
      <c r="CH52" s="147">
        <f t="shared" si="26"/>
        <v>67.276727672767279</v>
      </c>
      <c r="CI52" s="107">
        <v>4</v>
      </c>
      <c r="CJ52" s="49"/>
      <c r="CK52" s="49"/>
      <c r="CL52" s="49"/>
      <c r="CM52" s="49"/>
      <c r="CN52" s="49"/>
      <c r="CO52" s="49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</row>
    <row r="53" spans="1:130" s="35" customFormat="1" ht="119.25" customHeight="1">
      <c r="A53" s="44">
        <v>48</v>
      </c>
      <c r="B53" s="180" t="s">
        <v>187</v>
      </c>
      <c r="C53" s="118" t="s">
        <v>136</v>
      </c>
      <c r="D53" s="167">
        <v>5</v>
      </c>
      <c r="E53" s="159">
        <v>5</v>
      </c>
      <c r="F53" s="157">
        <f t="shared" si="2"/>
        <v>100</v>
      </c>
      <c r="G53" s="148">
        <v>5</v>
      </c>
      <c r="H53" s="148">
        <v>5</v>
      </c>
      <c r="I53" s="148">
        <v>5</v>
      </c>
      <c r="J53" s="147">
        <f t="shared" si="3"/>
        <v>100</v>
      </c>
      <c r="K53" s="148">
        <v>5</v>
      </c>
      <c r="L53" s="148">
        <v>5</v>
      </c>
      <c r="M53" s="148">
        <v>5</v>
      </c>
      <c r="N53" s="147">
        <f t="shared" si="4"/>
        <v>100</v>
      </c>
      <c r="O53" s="148">
        <v>5</v>
      </c>
      <c r="P53" s="148">
        <v>5</v>
      </c>
      <c r="Q53" s="148">
        <v>5</v>
      </c>
      <c r="R53" s="147">
        <f t="shared" si="5"/>
        <v>100</v>
      </c>
      <c r="S53" s="148">
        <v>5</v>
      </c>
      <c r="T53" s="148">
        <v>5</v>
      </c>
      <c r="U53" s="148">
        <v>5</v>
      </c>
      <c r="V53" s="147">
        <f t="shared" si="6"/>
        <v>100</v>
      </c>
      <c r="W53" s="148">
        <v>5</v>
      </c>
      <c r="X53" s="148">
        <v>5</v>
      </c>
      <c r="Y53" s="148">
        <v>5</v>
      </c>
      <c r="Z53" s="147">
        <f t="shared" si="7"/>
        <v>100</v>
      </c>
      <c r="AA53" s="148">
        <v>5</v>
      </c>
      <c r="AB53" s="148">
        <v>5</v>
      </c>
      <c r="AC53" s="148">
        <v>5</v>
      </c>
      <c r="AD53" s="147">
        <f t="shared" si="8"/>
        <v>100</v>
      </c>
      <c r="AE53" s="148">
        <v>5</v>
      </c>
      <c r="AF53" s="148">
        <v>5</v>
      </c>
      <c r="AG53" s="148">
        <v>5</v>
      </c>
      <c r="AH53" s="147">
        <f t="shared" si="9"/>
        <v>100</v>
      </c>
      <c r="AI53" s="148">
        <v>5</v>
      </c>
      <c r="AJ53" s="148">
        <v>5</v>
      </c>
      <c r="AK53" s="148">
        <v>5</v>
      </c>
      <c r="AL53" s="147">
        <f t="shared" si="10"/>
        <v>100</v>
      </c>
      <c r="AM53" s="148">
        <v>5</v>
      </c>
      <c r="AN53" s="148">
        <v>5</v>
      </c>
      <c r="AO53" s="148">
        <v>5</v>
      </c>
      <c r="AP53" s="147">
        <f t="shared" si="11"/>
        <v>100</v>
      </c>
      <c r="AQ53" s="148">
        <v>5</v>
      </c>
      <c r="AR53" s="148">
        <v>5</v>
      </c>
      <c r="AS53" s="148">
        <v>5</v>
      </c>
      <c r="AT53" s="147">
        <f t="shared" si="12"/>
        <v>100</v>
      </c>
      <c r="AU53" s="148">
        <v>5</v>
      </c>
      <c r="AV53" s="148">
        <v>5</v>
      </c>
      <c r="AW53" s="148">
        <v>5</v>
      </c>
      <c r="AX53" s="147">
        <f t="shared" si="13"/>
        <v>100</v>
      </c>
      <c r="AY53" s="148">
        <v>5</v>
      </c>
      <c r="AZ53" s="148">
        <v>5</v>
      </c>
      <c r="BA53" s="148">
        <v>5</v>
      </c>
      <c r="BB53" s="147">
        <f t="shared" si="14"/>
        <v>100</v>
      </c>
      <c r="BC53" s="148">
        <v>5</v>
      </c>
      <c r="BD53" s="148">
        <v>5</v>
      </c>
      <c r="BE53" s="148">
        <v>5</v>
      </c>
      <c r="BF53" s="147">
        <f t="shared" si="15"/>
        <v>100</v>
      </c>
      <c r="BG53" s="148">
        <v>5</v>
      </c>
      <c r="BH53" s="148">
        <v>5</v>
      </c>
      <c r="BI53" s="148">
        <v>5</v>
      </c>
      <c r="BJ53" s="147">
        <f t="shared" si="16"/>
        <v>100</v>
      </c>
      <c r="BK53" s="148">
        <v>5</v>
      </c>
      <c r="BL53" s="148">
        <v>5</v>
      </c>
      <c r="BM53" s="148">
        <v>5</v>
      </c>
      <c r="BN53" s="147">
        <f t="shared" si="17"/>
        <v>100</v>
      </c>
      <c r="BO53" s="148">
        <v>5</v>
      </c>
      <c r="BP53" s="148">
        <v>5</v>
      </c>
      <c r="BQ53" s="148">
        <v>5</v>
      </c>
      <c r="BR53" s="147">
        <f t="shared" si="18"/>
        <v>100</v>
      </c>
      <c r="BS53" s="148">
        <v>5</v>
      </c>
      <c r="BT53" s="149">
        <f t="shared" si="19"/>
        <v>85</v>
      </c>
      <c r="BU53" s="149">
        <f t="shared" si="20"/>
        <v>85</v>
      </c>
      <c r="BV53" s="145">
        <f t="shared" si="21"/>
        <v>100</v>
      </c>
      <c r="BW53" s="150">
        <v>5</v>
      </c>
      <c r="BX53" s="151">
        <v>5</v>
      </c>
      <c r="BY53" s="151">
        <v>5</v>
      </c>
      <c r="BZ53" s="146">
        <f t="shared" si="22"/>
        <v>100</v>
      </c>
      <c r="CA53" s="151">
        <v>5</v>
      </c>
      <c r="CB53" s="151">
        <v>5</v>
      </c>
      <c r="CC53" s="151">
        <v>5</v>
      </c>
      <c r="CD53" s="146">
        <f t="shared" si="23"/>
        <v>100</v>
      </c>
      <c r="CE53" s="151">
        <v>5</v>
      </c>
      <c r="CF53" s="106">
        <v>5</v>
      </c>
      <c r="CG53" s="106">
        <v>5</v>
      </c>
      <c r="CH53" s="147">
        <f t="shared" si="26"/>
        <v>100</v>
      </c>
      <c r="CI53" s="107">
        <v>5</v>
      </c>
      <c r="CJ53" s="49"/>
      <c r="CK53" s="49"/>
      <c r="CL53" s="49"/>
      <c r="CM53" s="49"/>
      <c r="CN53" s="49"/>
      <c r="CO53" s="49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</row>
    <row r="54" spans="1:130" s="35" customFormat="1" ht="117.75" customHeight="1">
      <c r="A54" s="44">
        <v>49</v>
      </c>
      <c r="B54" s="178" t="s">
        <v>188</v>
      </c>
      <c r="C54" s="118" t="s">
        <v>161</v>
      </c>
      <c r="D54" s="167">
        <v>8</v>
      </c>
      <c r="E54" s="159">
        <v>3</v>
      </c>
      <c r="F54" s="157">
        <f t="shared" si="2"/>
        <v>37.5</v>
      </c>
      <c r="G54" s="148">
        <v>1</v>
      </c>
      <c r="H54" s="148">
        <v>10</v>
      </c>
      <c r="I54" s="148">
        <v>10</v>
      </c>
      <c r="J54" s="147">
        <f t="shared" si="3"/>
        <v>100</v>
      </c>
      <c r="K54" s="148">
        <v>5</v>
      </c>
      <c r="L54" s="148">
        <v>10</v>
      </c>
      <c r="M54" s="148">
        <v>10</v>
      </c>
      <c r="N54" s="147">
        <f t="shared" si="4"/>
        <v>100</v>
      </c>
      <c r="O54" s="148">
        <v>5</v>
      </c>
      <c r="P54" s="148">
        <v>5</v>
      </c>
      <c r="Q54" s="148">
        <v>4</v>
      </c>
      <c r="R54" s="147">
        <f t="shared" si="5"/>
        <v>80</v>
      </c>
      <c r="S54" s="148">
        <v>4</v>
      </c>
      <c r="T54" s="148">
        <v>9</v>
      </c>
      <c r="U54" s="148">
        <v>9</v>
      </c>
      <c r="V54" s="147">
        <f t="shared" si="6"/>
        <v>100</v>
      </c>
      <c r="W54" s="148">
        <v>5</v>
      </c>
      <c r="X54" s="148">
        <v>8</v>
      </c>
      <c r="Y54" s="148">
        <v>4</v>
      </c>
      <c r="Z54" s="147">
        <f t="shared" si="7"/>
        <v>50</v>
      </c>
      <c r="AA54" s="148">
        <v>1</v>
      </c>
      <c r="AB54" s="148">
        <v>7</v>
      </c>
      <c r="AC54" s="148">
        <v>2</v>
      </c>
      <c r="AD54" s="147">
        <f t="shared" si="8"/>
        <v>28.571428571428569</v>
      </c>
      <c r="AE54" s="148">
        <v>1</v>
      </c>
      <c r="AF54" s="148">
        <v>7</v>
      </c>
      <c r="AG54" s="148">
        <v>6</v>
      </c>
      <c r="AH54" s="147">
        <f t="shared" si="9"/>
        <v>85.714285714285708</v>
      </c>
      <c r="AI54" s="148">
        <v>4</v>
      </c>
      <c r="AJ54" s="148">
        <v>8</v>
      </c>
      <c r="AK54" s="148">
        <v>3</v>
      </c>
      <c r="AL54" s="147">
        <f t="shared" si="10"/>
        <v>37.5</v>
      </c>
      <c r="AM54" s="148">
        <v>1</v>
      </c>
      <c r="AN54" s="148">
        <v>11</v>
      </c>
      <c r="AO54" s="148">
        <v>7</v>
      </c>
      <c r="AP54" s="147">
        <f t="shared" si="11"/>
        <v>63.636363636363633</v>
      </c>
      <c r="AQ54" s="148">
        <v>2</v>
      </c>
      <c r="AR54" s="148">
        <v>4</v>
      </c>
      <c r="AS54" s="148">
        <v>2</v>
      </c>
      <c r="AT54" s="147">
        <f t="shared" si="12"/>
        <v>50</v>
      </c>
      <c r="AU54" s="148">
        <v>1</v>
      </c>
      <c r="AV54" s="148">
        <v>7</v>
      </c>
      <c r="AW54" s="148">
        <v>6</v>
      </c>
      <c r="AX54" s="147">
        <f t="shared" si="13"/>
        <v>85.714285714285708</v>
      </c>
      <c r="AY54" s="148">
        <v>4</v>
      </c>
      <c r="AZ54" s="148">
        <v>16</v>
      </c>
      <c r="BA54" s="148">
        <v>15</v>
      </c>
      <c r="BB54" s="147">
        <f t="shared" si="14"/>
        <v>93.75</v>
      </c>
      <c r="BC54" s="148">
        <v>5</v>
      </c>
      <c r="BD54" s="148">
        <v>10</v>
      </c>
      <c r="BE54" s="148">
        <v>10</v>
      </c>
      <c r="BF54" s="147">
        <f t="shared" si="15"/>
        <v>100</v>
      </c>
      <c r="BG54" s="148">
        <v>5</v>
      </c>
      <c r="BH54" s="148">
        <v>7</v>
      </c>
      <c r="BI54" s="148">
        <v>7</v>
      </c>
      <c r="BJ54" s="147">
        <f t="shared" si="16"/>
        <v>100</v>
      </c>
      <c r="BK54" s="148">
        <v>5</v>
      </c>
      <c r="BL54" s="148">
        <v>4</v>
      </c>
      <c r="BM54" s="148">
        <v>3</v>
      </c>
      <c r="BN54" s="147">
        <f t="shared" si="17"/>
        <v>75</v>
      </c>
      <c r="BO54" s="148">
        <v>3</v>
      </c>
      <c r="BP54" s="148">
        <v>3</v>
      </c>
      <c r="BQ54" s="148">
        <v>3</v>
      </c>
      <c r="BR54" s="147">
        <f t="shared" si="18"/>
        <v>100</v>
      </c>
      <c r="BS54" s="148">
        <v>5</v>
      </c>
      <c r="BT54" s="149">
        <f t="shared" si="19"/>
        <v>134</v>
      </c>
      <c r="BU54" s="149">
        <f t="shared" si="20"/>
        <v>104</v>
      </c>
      <c r="BV54" s="145">
        <f t="shared" si="21"/>
        <v>77.611940298507463</v>
      </c>
      <c r="BW54" s="150">
        <v>3</v>
      </c>
      <c r="BX54" s="151">
        <v>18</v>
      </c>
      <c r="BY54" s="151">
        <v>17</v>
      </c>
      <c r="BZ54" s="146">
        <f t="shared" si="22"/>
        <v>94.444444444444443</v>
      </c>
      <c r="CA54" s="151">
        <v>5</v>
      </c>
      <c r="CB54" s="151">
        <v>29</v>
      </c>
      <c r="CC54" s="151">
        <v>28</v>
      </c>
      <c r="CD54" s="146">
        <f t="shared" si="23"/>
        <v>96.551724137931032</v>
      </c>
      <c r="CE54" s="151">
        <v>5</v>
      </c>
      <c r="CF54" s="106">
        <f t="shared" si="24"/>
        <v>181</v>
      </c>
      <c r="CG54" s="106">
        <f t="shared" si="25"/>
        <v>149</v>
      </c>
      <c r="CH54" s="147">
        <f t="shared" si="26"/>
        <v>82.320441988950279</v>
      </c>
      <c r="CI54" s="107">
        <v>4</v>
      </c>
      <c r="CJ54" s="49"/>
      <c r="CK54" s="49"/>
      <c r="CL54" s="49"/>
      <c r="CM54" s="49"/>
      <c r="CN54" s="49"/>
      <c r="CO54" s="49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</row>
    <row r="55" spans="1:130" s="35" customFormat="1" ht="117.75" customHeight="1">
      <c r="A55" s="44">
        <v>50</v>
      </c>
      <c r="B55" s="178" t="s">
        <v>189</v>
      </c>
      <c r="C55" s="118" t="s">
        <v>69</v>
      </c>
      <c r="D55" s="167">
        <v>4</v>
      </c>
      <c r="E55" s="159">
        <v>0</v>
      </c>
      <c r="F55" s="157">
        <f>(E55/D55)*100</f>
        <v>0</v>
      </c>
      <c r="G55" s="148">
        <v>1</v>
      </c>
      <c r="H55" s="148">
        <v>5</v>
      </c>
      <c r="I55" s="148">
        <v>4</v>
      </c>
      <c r="J55" s="147">
        <f t="shared" si="3"/>
        <v>80</v>
      </c>
      <c r="K55" s="148">
        <v>4</v>
      </c>
      <c r="L55" s="148">
        <v>4</v>
      </c>
      <c r="M55" s="148">
        <v>2</v>
      </c>
      <c r="N55" s="147">
        <f t="shared" si="4"/>
        <v>50</v>
      </c>
      <c r="O55" s="148">
        <v>1</v>
      </c>
      <c r="P55" s="148">
        <v>8</v>
      </c>
      <c r="Q55" s="148">
        <v>4</v>
      </c>
      <c r="R55" s="147">
        <f t="shared" si="5"/>
        <v>50</v>
      </c>
      <c r="S55" s="148">
        <v>1</v>
      </c>
      <c r="T55" s="148">
        <v>6</v>
      </c>
      <c r="U55" s="148">
        <v>6</v>
      </c>
      <c r="V55" s="147">
        <f t="shared" si="6"/>
        <v>100</v>
      </c>
      <c r="W55" s="148">
        <v>5</v>
      </c>
      <c r="X55" s="148">
        <v>7</v>
      </c>
      <c r="Y55" s="148">
        <v>0</v>
      </c>
      <c r="Z55" s="147">
        <f t="shared" si="7"/>
        <v>0</v>
      </c>
      <c r="AA55" s="148">
        <v>1</v>
      </c>
      <c r="AB55" s="148">
        <v>4</v>
      </c>
      <c r="AC55" s="148">
        <v>0</v>
      </c>
      <c r="AD55" s="147">
        <f t="shared" si="8"/>
        <v>0</v>
      </c>
      <c r="AE55" s="148">
        <v>1</v>
      </c>
      <c r="AF55" s="148">
        <v>4</v>
      </c>
      <c r="AG55" s="148">
        <v>0</v>
      </c>
      <c r="AH55" s="147">
        <f t="shared" si="9"/>
        <v>0</v>
      </c>
      <c r="AI55" s="148">
        <v>1</v>
      </c>
      <c r="AJ55" s="148">
        <v>3</v>
      </c>
      <c r="AK55" s="148">
        <v>1</v>
      </c>
      <c r="AL55" s="147">
        <f t="shared" si="10"/>
        <v>33.333333333333329</v>
      </c>
      <c r="AM55" s="148">
        <v>1</v>
      </c>
      <c r="AN55" s="148">
        <v>3</v>
      </c>
      <c r="AO55" s="148">
        <v>0</v>
      </c>
      <c r="AP55" s="147">
        <f t="shared" si="11"/>
        <v>0</v>
      </c>
      <c r="AQ55" s="148">
        <v>1</v>
      </c>
      <c r="AR55" s="148" t="s">
        <v>218</v>
      </c>
      <c r="AS55" s="148">
        <v>0</v>
      </c>
      <c r="AT55" s="147" t="e">
        <f t="shared" si="12"/>
        <v>#VALUE!</v>
      </c>
      <c r="AU55" s="148">
        <v>5</v>
      </c>
      <c r="AV55" s="148">
        <v>2</v>
      </c>
      <c r="AW55" s="148">
        <v>2</v>
      </c>
      <c r="AX55" s="147">
        <f t="shared" si="13"/>
        <v>100</v>
      </c>
      <c r="AY55" s="148">
        <v>5</v>
      </c>
      <c r="AZ55" s="148">
        <v>9</v>
      </c>
      <c r="BA55" s="148">
        <v>7</v>
      </c>
      <c r="BB55" s="147">
        <f t="shared" si="14"/>
        <v>77.777777777777786</v>
      </c>
      <c r="BC55" s="148">
        <v>3</v>
      </c>
      <c r="BD55" s="148">
        <v>2</v>
      </c>
      <c r="BE55" s="148">
        <v>0</v>
      </c>
      <c r="BF55" s="147">
        <f t="shared" si="15"/>
        <v>0</v>
      </c>
      <c r="BG55" s="148">
        <v>1</v>
      </c>
      <c r="BH55" s="148">
        <v>10</v>
      </c>
      <c r="BI55" s="148">
        <v>0</v>
      </c>
      <c r="BJ55" s="147">
        <f t="shared" si="16"/>
        <v>0</v>
      </c>
      <c r="BK55" s="148">
        <v>1</v>
      </c>
      <c r="BL55" s="148">
        <v>2</v>
      </c>
      <c r="BM55" s="148">
        <v>2</v>
      </c>
      <c r="BN55" s="147">
        <f t="shared" si="17"/>
        <v>100</v>
      </c>
      <c r="BO55" s="148">
        <v>5</v>
      </c>
      <c r="BP55" s="148" t="s">
        <v>218</v>
      </c>
      <c r="BQ55" s="148">
        <v>0</v>
      </c>
      <c r="BR55" s="147" t="e">
        <f t="shared" si="18"/>
        <v>#VALUE!</v>
      </c>
      <c r="BS55" s="148">
        <v>5</v>
      </c>
      <c r="BT55" s="149">
        <v>73</v>
      </c>
      <c r="BU55" s="149">
        <v>28</v>
      </c>
      <c r="BV55" s="145">
        <f t="shared" si="21"/>
        <v>38.356164383561641</v>
      </c>
      <c r="BW55" s="150">
        <v>1</v>
      </c>
      <c r="BX55" s="151">
        <v>3</v>
      </c>
      <c r="BY55" s="151">
        <v>3</v>
      </c>
      <c r="BZ55" s="146">
        <f t="shared" si="22"/>
        <v>100</v>
      </c>
      <c r="CA55" s="151">
        <v>5</v>
      </c>
      <c r="CB55" s="151">
        <v>5</v>
      </c>
      <c r="CC55" s="151">
        <v>3</v>
      </c>
      <c r="CD55" s="146">
        <f t="shared" si="23"/>
        <v>60</v>
      </c>
      <c r="CE55" s="151">
        <v>2</v>
      </c>
      <c r="CF55" s="106">
        <f t="shared" si="24"/>
        <v>81</v>
      </c>
      <c r="CG55" s="106">
        <f t="shared" si="25"/>
        <v>34</v>
      </c>
      <c r="CH55" s="147">
        <f t="shared" si="26"/>
        <v>41.97530864197531</v>
      </c>
      <c r="CI55" s="107">
        <v>1</v>
      </c>
      <c r="CJ55" s="49"/>
      <c r="CK55" s="49"/>
      <c r="CL55" s="49"/>
      <c r="CM55" s="49"/>
      <c r="CN55" s="49"/>
      <c r="CO55" s="49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</row>
    <row r="56" spans="1:130" s="35" customFormat="1" ht="117.75" customHeight="1">
      <c r="A56" s="44">
        <v>51</v>
      </c>
      <c r="B56" s="179" t="s">
        <v>190</v>
      </c>
      <c r="C56" s="169" t="s">
        <v>69</v>
      </c>
      <c r="D56" s="167">
        <v>10</v>
      </c>
      <c r="E56" s="159">
        <v>7</v>
      </c>
      <c r="F56" s="157">
        <f>(E56/D56)*100</f>
        <v>70</v>
      </c>
      <c r="G56" s="148">
        <v>3</v>
      </c>
      <c r="H56" s="148">
        <v>5</v>
      </c>
      <c r="I56" s="148">
        <v>5</v>
      </c>
      <c r="J56" s="147">
        <f t="shared" si="3"/>
        <v>100</v>
      </c>
      <c r="K56" s="148">
        <v>5</v>
      </c>
      <c r="L56" s="148">
        <v>6</v>
      </c>
      <c r="M56" s="148">
        <v>4</v>
      </c>
      <c r="N56" s="147">
        <f t="shared" si="4"/>
        <v>66.666666666666657</v>
      </c>
      <c r="O56" s="148">
        <v>2</v>
      </c>
      <c r="P56" s="148">
        <v>4</v>
      </c>
      <c r="Q56" s="148">
        <v>0</v>
      </c>
      <c r="R56" s="147">
        <f t="shared" si="5"/>
        <v>0</v>
      </c>
      <c r="S56" s="148">
        <v>1</v>
      </c>
      <c r="T56" s="148">
        <v>1</v>
      </c>
      <c r="U56" s="148">
        <v>1</v>
      </c>
      <c r="V56" s="147">
        <f t="shared" si="6"/>
        <v>100</v>
      </c>
      <c r="W56" s="148">
        <v>5</v>
      </c>
      <c r="X56" s="148">
        <v>9</v>
      </c>
      <c r="Y56" s="148">
        <v>7</v>
      </c>
      <c r="Z56" s="147">
        <f t="shared" si="7"/>
        <v>77.777777777777786</v>
      </c>
      <c r="AA56" s="148">
        <v>3</v>
      </c>
      <c r="AB56" s="148">
        <v>9</v>
      </c>
      <c r="AC56" s="148">
        <v>7</v>
      </c>
      <c r="AD56" s="147">
        <f t="shared" si="8"/>
        <v>77.777777777777786</v>
      </c>
      <c r="AE56" s="148">
        <v>3</v>
      </c>
      <c r="AF56" s="148">
        <v>11</v>
      </c>
      <c r="AG56" s="148">
        <v>8</v>
      </c>
      <c r="AH56" s="147">
        <f t="shared" si="9"/>
        <v>72.727272727272734</v>
      </c>
      <c r="AI56" s="148">
        <v>3</v>
      </c>
      <c r="AJ56" s="148">
        <v>6</v>
      </c>
      <c r="AK56" s="148">
        <v>4</v>
      </c>
      <c r="AL56" s="147">
        <f t="shared" si="10"/>
        <v>66.666666666666657</v>
      </c>
      <c r="AM56" s="148">
        <v>2</v>
      </c>
      <c r="AN56" s="148">
        <v>9</v>
      </c>
      <c r="AO56" s="148">
        <v>8</v>
      </c>
      <c r="AP56" s="147">
        <f t="shared" si="11"/>
        <v>88.888888888888886</v>
      </c>
      <c r="AQ56" s="148">
        <v>4</v>
      </c>
      <c r="AR56" s="148">
        <v>9</v>
      </c>
      <c r="AS56" s="148">
        <v>8</v>
      </c>
      <c r="AT56" s="147">
        <f t="shared" si="12"/>
        <v>88.888888888888886</v>
      </c>
      <c r="AU56" s="148">
        <v>4</v>
      </c>
      <c r="AV56" s="148">
        <v>9</v>
      </c>
      <c r="AW56" s="148">
        <v>8</v>
      </c>
      <c r="AX56" s="147">
        <f t="shared" si="13"/>
        <v>88.888888888888886</v>
      </c>
      <c r="AY56" s="148">
        <v>4</v>
      </c>
      <c r="AZ56" s="148">
        <v>4</v>
      </c>
      <c r="BA56" s="148">
        <v>4</v>
      </c>
      <c r="BB56" s="147">
        <f t="shared" si="14"/>
        <v>100</v>
      </c>
      <c r="BC56" s="148">
        <v>5</v>
      </c>
      <c r="BD56" s="148">
        <v>3</v>
      </c>
      <c r="BE56" s="148">
        <v>0</v>
      </c>
      <c r="BF56" s="147">
        <f t="shared" si="15"/>
        <v>0</v>
      </c>
      <c r="BG56" s="148">
        <v>1</v>
      </c>
      <c r="BH56" s="148">
        <v>4</v>
      </c>
      <c r="BI56" s="148">
        <v>3</v>
      </c>
      <c r="BJ56" s="147">
        <f t="shared" si="16"/>
        <v>75</v>
      </c>
      <c r="BK56" s="148">
        <v>3</v>
      </c>
      <c r="BL56" s="148">
        <v>6</v>
      </c>
      <c r="BM56" s="148">
        <v>4</v>
      </c>
      <c r="BN56" s="147">
        <f t="shared" si="17"/>
        <v>66.666666666666657</v>
      </c>
      <c r="BO56" s="148">
        <v>2</v>
      </c>
      <c r="BP56" s="148">
        <v>1</v>
      </c>
      <c r="BQ56" s="148">
        <v>1</v>
      </c>
      <c r="BR56" s="147">
        <f t="shared" si="18"/>
        <v>100</v>
      </c>
      <c r="BS56" s="148">
        <v>5</v>
      </c>
      <c r="BT56" s="149">
        <f t="shared" si="19"/>
        <v>106</v>
      </c>
      <c r="BU56" s="149">
        <f t="shared" si="20"/>
        <v>79</v>
      </c>
      <c r="BV56" s="145">
        <f t="shared" si="21"/>
        <v>74.528301886792448</v>
      </c>
      <c r="BW56" s="150">
        <v>3</v>
      </c>
      <c r="BX56" s="151">
        <v>10</v>
      </c>
      <c r="BY56" s="151">
        <v>7</v>
      </c>
      <c r="BZ56" s="146">
        <f t="shared" si="22"/>
        <v>70</v>
      </c>
      <c r="CA56" s="151">
        <v>3</v>
      </c>
      <c r="CB56" s="151">
        <v>10</v>
      </c>
      <c r="CC56" s="151">
        <v>7</v>
      </c>
      <c r="CD56" s="146">
        <f t="shared" si="23"/>
        <v>70</v>
      </c>
      <c r="CE56" s="151">
        <v>3</v>
      </c>
      <c r="CF56" s="106">
        <f t="shared" si="24"/>
        <v>126</v>
      </c>
      <c r="CG56" s="106">
        <f t="shared" si="25"/>
        <v>93</v>
      </c>
      <c r="CH56" s="147">
        <f t="shared" si="26"/>
        <v>73.80952380952381</v>
      </c>
      <c r="CI56" s="107">
        <v>3</v>
      </c>
      <c r="CJ56" s="49"/>
      <c r="CK56" s="49"/>
      <c r="CL56" s="49"/>
      <c r="CM56" s="49"/>
      <c r="CN56" s="49"/>
      <c r="CO56" s="49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</row>
    <row r="57" spans="1:130" s="35" customFormat="1" ht="117.75" customHeight="1">
      <c r="A57" s="44">
        <v>52</v>
      </c>
      <c r="B57" s="178" t="s">
        <v>191</v>
      </c>
      <c r="C57" s="169" t="s">
        <v>175</v>
      </c>
      <c r="D57" s="167">
        <v>37</v>
      </c>
      <c r="E57" s="159">
        <v>5</v>
      </c>
      <c r="F57" s="157">
        <f>(E57/D57)*100</f>
        <v>13.513513513513514</v>
      </c>
      <c r="G57" s="148">
        <v>29</v>
      </c>
      <c r="H57" s="148">
        <v>29</v>
      </c>
      <c r="I57" s="148">
        <v>2</v>
      </c>
      <c r="J57" s="157">
        <f>(I57/H57)*100</f>
        <v>6.8965517241379306</v>
      </c>
      <c r="K57" s="148">
        <v>4</v>
      </c>
      <c r="L57" s="148">
        <v>276</v>
      </c>
      <c r="M57" s="148">
        <v>33</v>
      </c>
      <c r="N57" s="147">
        <f t="shared" si="4"/>
        <v>11.956521739130435</v>
      </c>
      <c r="O57" s="148">
        <v>3</v>
      </c>
      <c r="P57" s="148">
        <v>29</v>
      </c>
      <c r="Q57" s="148">
        <v>5</v>
      </c>
      <c r="R57" s="147">
        <f t="shared" si="5"/>
        <v>17.241379310344829</v>
      </c>
      <c r="S57" s="148">
        <v>2</v>
      </c>
      <c r="T57" s="148">
        <v>17</v>
      </c>
      <c r="U57" s="148">
        <v>1</v>
      </c>
      <c r="V57" s="147">
        <f t="shared" si="6"/>
        <v>5.8823529411764701</v>
      </c>
      <c r="W57" s="148">
        <v>4</v>
      </c>
      <c r="X57" s="148">
        <v>12</v>
      </c>
      <c r="Y57" s="148">
        <v>1</v>
      </c>
      <c r="Z57" s="147">
        <f t="shared" si="7"/>
        <v>8.3333333333333321</v>
      </c>
      <c r="AA57" s="148">
        <v>4</v>
      </c>
      <c r="AB57" s="148">
        <v>38</v>
      </c>
      <c r="AC57" s="148">
        <v>5</v>
      </c>
      <c r="AD57" s="147">
        <f t="shared" si="8"/>
        <v>13.157894736842104</v>
      </c>
      <c r="AE57" s="148">
        <v>3</v>
      </c>
      <c r="AF57" s="148">
        <v>28</v>
      </c>
      <c r="AG57" s="148">
        <v>1</v>
      </c>
      <c r="AH57" s="147">
        <f t="shared" si="9"/>
        <v>3.5714285714285712</v>
      </c>
      <c r="AI57" s="148">
        <v>5</v>
      </c>
      <c r="AJ57" s="148">
        <v>38</v>
      </c>
      <c r="AK57" s="148">
        <v>6</v>
      </c>
      <c r="AL57" s="147">
        <f t="shared" si="10"/>
        <v>15.789473684210526</v>
      </c>
      <c r="AM57" s="148">
        <v>2</v>
      </c>
      <c r="AN57" s="148">
        <v>4</v>
      </c>
      <c r="AO57" s="148">
        <v>0</v>
      </c>
      <c r="AP57" s="147">
        <f t="shared" si="11"/>
        <v>0</v>
      </c>
      <c r="AQ57" s="148">
        <v>5</v>
      </c>
      <c r="AR57" s="148">
        <v>1</v>
      </c>
      <c r="AS57" s="148">
        <v>0</v>
      </c>
      <c r="AT57" s="147">
        <f t="shared" si="12"/>
        <v>0</v>
      </c>
      <c r="AU57" s="148">
        <v>5</v>
      </c>
      <c r="AV57" s="148">
        <v>19</v>
      </c>
      <c r="AW57" s="148">
        <v>3</v>
      </c>
      <c r="AX57" s="147">
        <f t="shared" si="13"/>
        <v>15.789473684210526</v>
      </c>
      <c r="AY57" s="148">
        <v>2</v>
      </c>
      <c r="AZ57" s="148">
        <v>86</v>
      </c>
      <c r="BA57" s="148">
        <v>20</v>
      </c>
      <c r="BB57" s="147">
        <f t="shared" si="14"/>
        <v>23.255813953488371</v>
      </c>
      <c r="BC57" s="148">
        <v>1</v>
      </c>
      <c r="BD57" s="148">
        <v>2</v>
      </c>
      <c r="BE57" s="148">
        <v>0</v>
      </c>
      <c r="BF57" s="147">
        <f t="shared" si="15"/>
        <v>0</v>
      </c>
      <c r="BG57" s="148">
        <v>5</v>
      </c>
      <c r="BH57" s="148">
        <v>74</v>
      </c>
      <c r="BI57" s="148">
        <v>2</v>
      </c>
      <c r="BJ57" s="147">
        <f t="shared" si="16"/>
        <v>2.7027027027027026</v>
      </c>
      <c r="BK57" s="148">
        <v>5</v>
      </c>
      <c r="BL57" s="148">
        <v>19</v>
      </c>
      <c r="BM57" s="148">
        <v>0</v>
      </c>
      <c r="BN57" s="147">
        <f t="shared" si="17"/>
        <v>0</v>
      </c>
      <c r="BO57" s="148">
        <v>5</v>
      </c>
      <c r="BP57" s="148">
        <v>91</v>
      </c>
      <c r="BQ57" s="148">
        <v>13</v>
      </c>
      <c r="BR57" s="147">
        <f t="shared" si="18"/>
        <v>14.285714285714285</v>
      </c>
      <c r="BS57" s="148">
        <v>3</v>
      </c>
      <c r="BT57" s="149">
        <f t="shared" si="19"/>
        <v>800</v>
      </c>
      <c r="BU57" s="149">
        <f t="shared" si="20"/>
        <v>97</v>
      </c>
      <c r="BV57" s="145">
        <f t="shared" si="21"/>
        <v>12.125</v>
      </c>
      <c r="BW57" s="150">
        <v>3</v>
      </c>
      <c r="BX57" s="151">
        <v>15</v>
      </c>
      <c r="BY57" s="151">
        <v>0</v>
      </c>
      <c r="BZ57" s="146">
        <f t="shared" si="22"/>
        <v>0</v>
      </c>
      <c r="CA57" s="151">
        <v>5</v>
      </c>
      <c r="CB57" s="151">
        <v>36</v>
      </c>
      <c r="CC57" s="151">
        <v>2</v>
      </c>
      <c r="CD57" s="146">
        <f t="shared" si="23"/>
        <v>5.5555555555555554</v>
      </c>
      <c r="CE57" s="151">
        <v>4</v>
      </c>
      <c r="CF57" s="106">
        <f t="shared" si="24"/>
        <v>851</v>
      </c>
      <c r="CG57" s="106">
        <f t="shared" si="25"/>
        <v>99</v>
      </c>
      <c r="CH57" s="147">
        <f t="shared" si="26"/>
        <v>11.63337250293772</v>
      </c>
      <c r="CI57" s="107">
        <v>3</v>
      </c>
      <c r="CJ57" s="49"/>
      <c r="CK57" s="49"/>
      <c r="CL57" s="49"/>
      <c r="CM57" s="49"/>
      <c r="CN57" s="49"/>
      <c r="CO57" s="49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</row>
    <row r="58" spans="1:130" s="35" customFormat="1" ht="115.5" customHeight="1">
      <c r="A58" s="44">
        <v>53</v>
      </c>
      <c r="B58" s="117" t="s">
        <v>192</v>
      </c>
      <c r="C58" s="118" t="s">
        <v>69</v>
      </c>
      <c r="D58" s="167">
        <v>32</v>
      </c>
      <c r="E58" s="159">
        <v>19</v>
      </c>
      <c r="F58" s="157">
        <f t="shared" si="2"/>
        <v>59.375</v>
      </c>
      <c r="G58" s="148">
        <v>1</v>
      </c>
      <c r="H58" s="148">
        <v>43</v>
      </c>
      <c r="I58" s="148">
        <v>26</v>
      </c>
      <c r="J58" s="147">
        <f t="shared" si="3"/>
        <v>60.465116279069761</v>
      </c>
      <c r="K58" s="148">
        <v>2</v>
      </c>
      <c r="L58" s="148">
        <v>47</v>
      </c>
      <c r="M58" s="148">
        <v>17</v>
      </c>
      <c r="N58" s="147">
        <f t="shared" si="4"/>
        <v>36.170212765957451</v>
      </c>
      <c r="O58" s="148">
        <v>1</v>
      </c>
      <c r="P58" s="148">
        <v>20</v>
      </c>
      <c r="Q58" s="148">
        <v>12</v>
      </c>
      <c r="R58" s="147">
        <f t="shared" si="5"/>
        <v>60</v>
      </c>
      <c r="S58" s="148">
        <v>2</v>
      </c>
      <c r="T58" s="148">
        <v>34</v>
      </c>
      <c r="U58" s="148">
        <v>8</v>
      </c>
      <c r="V58" s="147">
        <f t="shared" si="6"/>
        <v>23.52941176470588</v>
      </c>
      <c r="W58" s="148">
        <v>1</v>
      </c>
      <c r="X58" s="148">
        <v>15</v>
      </c>
      <c r="Y58" s="148">
        <v>0</v>
      </c>
      <c r="Z58" s="147">
        <f t="shared" si="7"/>
        <v>0</v>
      </c>
      <c r="AA58" s="148">
        <v>1</v>
      </c>
      <c r="AB58" s="148">
        <v>10</v>
      </c>
      <c r="AC58" s="148">
        <v>2</v>
      </c>
      <c r="AD58" s="147">
        <f t="shared" si="8"/>
        <v>20</v>
      </c>
      <c r="AE58" s="148">
        <v>1</v>
      </c>
      <c r="AF58" s="148">
        <v>22</v>
      </c>
      <c r="AG58" s="148">
        <v>7</v>
      </c>
      <c r="AH58" s="147">
        <f t="shared" si="9"/>
        <v>31.818181818181817</v>
      </c>
      <c r="AI58" s="148">
        <v>1</v>
      </c>
      <c r="AJ58" s="148">
        <v>17</v>
      </c>
      <c r="AK58" s="148">
        <v>11</v>
      </c>
      <c r="AL58" s="147">
        <f t="shared" si="10"/>
        <v>64.705882352941174</v>
      </c>
      <c r="AM58" s="148">
        <v>2</v>
      </c>
      <c r="AN58" s="148">
        <v>12</v>
      </c>
      <c r="AO58" s="148">
        <v>4</v>
      </c>
      <c r="AP58" s="147">
        <f t="shared" si="11"/>
        <v>33.333333333333329</v>
      </c>
      <c r="AQ58" s="148">
        <v>1</v>
      </c>
      <c r="AR58" s="148">
        <v>14</v>
      </c>
      <c r="AS58" s="148">
        <v>5</v>
      </c>
      <c r="AT58" s="147">
        <f t="shared" si="12"/>
        <v>35.714285714285715</v>
      </c>
      <c r="AU58" s="148">
        <v>1</v>
      </c>
      <c r="AV58" s="148">
        <v>7</v>
      </c>
      <c r="AW58" s="148">
        <v>1</v>
      </c>
      <c r="AX58" s="147">
        <f t="shared" si="13"/>
        <v>14.285714285714285</v>
      </c>
      <c r="AY58" s="148">
        <v>1</v>
      </c>
      <c r="AZ58" s="148">
        <v>58</v>
      </c>
      <c r="BA58" s="148">
        <v>30</v>
      </c>
      <c r="BB58" s="147">
        <f t="shared" si="14"/>
        <v>51.724137931034484</v>
      </c>
      <c r="BC58" s="148">
        <v>1</v>
      </c>
      <c r="BD58" s="148">
        <v>39</v>
      </c>
      <c r="BE58" s="148">
        <v>2</v>
      </c>
      <c r="BF58" s="147">
        <f t="shared" si="15"/>
        <v>5.1282051282051277</v>
      </c>
      <c r="BG58" s="148">
        <v>1</v>
      </c>
      <c r="BH58" s="148">
        <v>11</v>
      </c>
      <c r="BI58" s="148">
        <v>3</v>
      </c>
      <c r="BJ58" s="147">
        <f t="shared" si="16"/>
        <v>27.27272727272727</v>
      </c>
      <c r="BK58" s="148">
        <v>1</v>
      </c>
      <c r="BL58" s="148">
        <v>30</v>
      </c>
      <c r="BM58" s="148">
        <v>20</v>
      </c>
      <c r="BN58" s="147">
        <f t="shared" si="17"/>
        <v>66.666666666666657</v>
      </c>
      <c r="BO58" s="148">
        <v>2</v>
      </c>
      <c r="BP58" s="148">
        <v>25</v>
      </c>
      <c r="BQ58" s="148">
        <v>12</v>
      </c>
      <c r="BR58" s="147">
        <f t="shared" si="18"/>
        <v>48</v>
      </c>
      <c r="BS58" s="148">
        <v>1</v>
      </c>
      <c r="BT58" s="149">
        <f t="shared" si="19"/>
        <v>436</v>
      </c>
      <c r="BU58" s="149">
        <f t="shared" si="20"/>
        <v>179</v>
      </c>
      <c r="BV58" s="145">
        <f t="shared" si="21"/>
        <v>41.055045871559635</v>
      </c>
      <c r="BW58" s="150">
        <v>1</v>
      </c>
      <c r="BX58" s="151">
        <v>53</v>
      </c>
      <c r="BY58" s="151">
        <v>31</v>
      </c>
      <c r="BZ58" s="146">
        <f t="shared" si="22"/>
        <v>58.490566037735846</v>
      </c>
      <c r="CA58" s="151">
        <v>1</v>
      </c>
      <c r="CB58" s="151">
        <v>104</v>
      </c>
      <c r="CC58" s="151">
        <v>47</v>
      </c>
      <c r="CD58" s="146">
        <f t="shared" si="23"/>
        <v>45.192307692307693</v>
      </c>
      <c r="CE58" s="151">
        <v>1</v>
      </c>
      <c r="CF58" s="106">
        <f t="shared" si="24"/>
        <v>593</v>
      </c>
      <c r="CG58" s="106">
        <f t="shared" si="25"/>
        <v>257</v>
      </c>
      <c r="CH58" s="147">
        <f t="shared" si="26"/>
        <v>43.338954468802697</v>
      </c>
      <c r="CI58" s="107">
        <v>1</v>
      </c>
      <c r="CJ58" s="49"/>
      <c r="CK58" s="49"/>
      <c r="CL58" s="49"/>
      <c r="CM58" s="49"/>
      <c r="CN58" s="49"/>
      <c r="CO58" s="49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</row>
    <row r="59" spans="1:130" s="35" customFormat="1" ht="115.5" customHeight="1">
      <c r="A59" s="44">
        <v>54</v>
      </c>
      <c r="B59" s="119" t="s">
        <v>193</v>
      </c>
      <c r="C59" s="118" t="s">
        <v>69</v>
      </c>
      <c r="D59" s="167">
        <v>32</v>
      </c>
      <c r="E59" s="159">
        <v>19</v>
      </c>
      <c r="F59" s="157">
        <f t="shared" si="2"/>
        <v>59.375</v>
      </c>
      <c r="G59" s="148">
        <v>1</v>
      </c>
      <c r="H59" s="148">
        <v>30</v>
      </c>
      <c r="I59" s="148">
        <v>27</v>
      </c>
      <c r="J59" s="147">
        <f t="shared" si="3"/>
        <v>90</v>
      </c>
      <c r="K59" s="148">
        <v>5</v>
      </c>
      <c r="L59" s="148">
        <v>37</v>
      </c>
      <c r="M59" s="148">
        <v>21</v>
      </c>
      <c r="N59" s="147">
        <f t="shared" si="4"/>
        <v>56.756756756756758</v>
      </c>
      <c r="O59" s="148">
        <v>1</v>
      </c>
      <c r="P59" s="148">
        <v>40</v>
      </c>
      <c r="Q59" s="148">
        <v>15</v>
      </c>
      <c r="R59" s="147">
        <f t="shared" si="5"/>
        <v>37.5</v>
      </c>
      <c r="S59" s="148">
        <v>1</v>
      </c>
      <c r="T59" s="148">
        <v>42</v>
      </c>
      <c r="U59" s="148">
        <v>11</v>
      </c>
      <c r="V59" s="147">
        <f t="shared" si="6"/>
        <v>26.190476190476193</v>
      </c>
      <c r="W59" s="148">
        <v>1</v>
      </c>
      <c r="X59" s="148">
        <v>17</v>
      </c>
      <c r="Y59" s="148">
        <v>0</v>
      </c>
      <c r="Z59" s="147">
        <f t="shared" si="7"/>
        <v>0</v>
      </c>
      <c r="AA59" s="148">
        <v>1</v>
      </c>
      <c r="AB59" s="148">
        <v>28</v>
      </c>
      <c r="AC59" s="148">
        <v>0</v>
      </c>
      <c r="AD59" s="147">
        <f t="shared" si="8"/>
        <v>0</v>
      </c>
      <c r="AE59" s="148">
        <v>1</v>
      </c>
      <c r="AF59" s="148">
        <v>19</v>
      </c>
      <c r="AG59" s="148">
        <v>16</v>
      </c>
      <c r="AH59" s="147">
        <f t="shared" si="9"/>
        <v>84.210526315789465</v>
      </c>
      <c r="AI59" s="148">
        <v>4</v>
      </c>
      <c r="AJ59" s="148">
        <v>61</v>
      </c>
      <c r="AK59" s="148">
        <v>1</v>
      </c>
      <c r="AL59" s="147">
        <f t="shared" si="10"/>
        <v>1.639344262295082</v>
      </c>
      <c r="AM59" s="148">
        <v>1</v>
      </c>
      <c r="AN59" s="148">
        <v>20</v>
      </c>
      <c r="AO59" s="148">
        <v>1</v>
      </c>
      <c r="AP59" s="147">
        <f t="shared" si="11"/>
        <v>5</v>
      </c>
      <c r="AQ59" s="148">
        <v>1</v>
      </c>
      <c r="AR59" s="148">
        <v>13</v>
      </c>
      <c r="AS59" s="148">
        <v>8</v>
      </c>
      <c r="AT59" s="147">
        <f t="shared" si="12"/>
        <v>61.53846153846154</v>
      </c>
      <c r="AU59" s="148">
        <v>2</v>
      </c>
      <c r="AV59" s="148">
        <v>22</v>
      </c>
      <c r="AW59" s="148">
        <v>16</v>
      </c>
      <c r="AX59" s="147">
        <f t="shared" si="13"/>
        <v>72.727272727272734</v>
      </c>
      <c r="AY59" s="148">
        <v>3</v>
      </c>
      <c r="AZ59" s="148">
        <v>55</v>
      </c>
      <c r="BA59" s="148">
        <v>41</v>
      </c>
      <c r="BB59" s="147">
        <f t="shared" si="14"/>
        <v>74.545454545454547</v>
      </c>
      <c r="BC59" s="148">
        <v>3</v>
      </c>
      <c r="BD59" s="148">
        <v>47</v>
      </c>
      <c r="BE59" s="148">
        <v>24</v>
      </c>
      <c r="BF59" s="147">
        <f t="shared" si="15"/>
        <v>51.063829787234042</v>
      </c>
      <c r="BG59" s="148">
        <v>1</v>
      </c>
      <c r="BH59" s="148">
        <v>29</v>
      </c>
      <c r="BI59" s="148">
        <v>11</v>
      </c>
      <c r="BJ59" s="147">
        <f t="shared" si="16"/>
        <v>37.931034482758619</v>
      </c>
      <c r="BK59" s="148">
        <v>1</v>
      </c>
      <c r="BL59" s="148">
        <v>31</v>
      </c>
      <c r="BM59" s="148">
        <v>30</v>
      </c>
      <c r="BN59" s="147">
        <f t="shared" si="17"/>
        <v>96.774193548387103</v>
      </c>
      <c r="BO59" s="148">
        <v>5</v>
      </c>
      <c r="BP59" s="148">
        <v>40</v>
      </c>
      <c r="BQ59" s="148">
        <v>24</v>
      </c>
      <c r="BR59" s="147">
        <f t="shared" si="18"/>
        <v>60</v>
      </c>
      <c r="BS59" s="148">
        <v>2</v>
      </c>
      <c r="BT59" s="149">
        <f t="shared" si="19"/>
        <v>563</v>
      </c>
      <c r="BU59" s="149">
        <f t="shared" si="20"/>
        <v>265</v>
      </c>
      <c r="BV59" s="145">
        <f t="shared" si="21"/>
        <v>47.069271758436948</v>
      </c>
      <c r="BW59" s="150">
        <v>1</v>
      </c>
      <c r="BX59" s="151">
        <v>49</v>
      </c>
      <c r="BY59" s="151">
        <v>35</v>
      </c>
      <c r="BZ59" s="146">
        <f t="shared" si="22"/>
        <v>71.428571428571431</v>
      </c>
      <c r="CA59" s="151">
        <v>3</v>
      </c>
      <c r="CB59" s="151">
        <v>101</v>
      </c>
      <c r="CC59" s="151">
        <v>65</v>
      </c>
      <c r="CD59" s="146">
        <f t="shared" si="23"/>
        <v>64.356435643564353</v>
      </c>
      <c r="CE59" s="151">
        <v>2</v>
      </c>
      <c r="CF59" s="106">
        <f t="shared" si="24"/>
        <v>713</v>
      </c>
      <c r="CG59" s="106">
        <f t="shared" si="25"/>
        <v>365</v>
      </c>
      <c r="CH59" s="147">
        <f t="shared" si="26"/>
        <v>51.192145862552593</v>
      </c>
      <c r="CI59" s="107">
        <v>1</v>
      </c>
      <c r="CJ59" s="105"/>
      <c r="CK59" s="105"/>
      <c r="CL59" s="105"/>
      <c r="CM59" s="105"/>
      <c r="CN59" s="105"/>
      <c r="CO59" s="105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</row>
    <row r="60" spans="1:130" s="35" customFormat="1" ht="115.5" customHeight="1">
      <c r="A60" s="44">
        <v>55</v>
      </c>
      <c r="B60" s="119" t="s">
        <v>194</v>
      </c>
      <c r="C60" s="118" t="s">
        <v>69</v>
      </c>
      <c r="D60" s="167">
        <v>32</v>
      </c>
      <c r="E60" s="159">
        <v>22</v>
      </c>
      <c r="F60" s="157">
        <f t="shared" si="2"/>
        <v>68.75</v>
      </c>
      <c r="G60" s="148">
        <v>2</v>
      </c>
      <c r="H60" s="148">
        <v>44</v>
      </c>
      <c r="I60" s="148">
        <v>34</v>
      </c>
      <c r="J60" s="147">
        <f t="shared" si="3"/>
        <v>77.272727272727266</v>
      </c>
      <c r="K60" s="148">
        <v>3</v>
      </c>
      <c r="L60" s="148">
        <v>32</v>
      </c>
      <c r="M60" s="148">
        <v>17</v>
      </c>
      <c r="N60" s="147">
        <f t="shared" si="4"/>
        <v>53.125</v>
      </c>
      <c r="O60" s="148">
        <v>1</v>
      </c>
      <c r="P60" s="148">
        <v>40</v>
      </c>
      <c r="Q60" s="148">
        <v>19</v>
      </c>
      <c r="R60" s="147">
        <f t="shared" si="5"/>
        <v>47.5</v>
      </c>
      <c r="S60" s="148">
        <v>1</v>
      </c>
      <c r="T60" s="148">
        <v>26</v>
      </c>
      <c r="U60" s="148">
        <v>3</v>
      </c>
      <c r="V60" s="147">
        <f t="shared" si="6"/>
        <v>11.538461538461538</v>
      </c>
      <c r="W60" s="148">
        <v>1</v>
      </c>
      <c r="X60" s="148">
        <v>8</v>
      </c>
      <c r="Y60" s="148">
        <v>0</v>
      </c>
      <c r="Z60" s="147">
        <f t="shared" si="7"/>
        <v>0</v>
      </c>
      <c r="AA60" s="148">
        <v>1</v>
      </c>
      <c r="AB60" s="148">
        <v>30</v>
      </c>
      <c r="AC60" s="148">
        <v>0</v>
      </c>
      <c r="AD60" s="147">
        <f t="shared" si="8"/>
        <v>0</v>
      </c>
      <c r="AE60" s="148">
        <v>1</v>
      </c>
      <c r="AF60" s="148">
        <v>24</v>
      </c>
      <c r="AG60" s="148">
        <v>12</v>
      </c>
      <c r="AH60" s="147">
        <f t="shared" si="9"/>
        <v>50</v>
      </c>
      <c r="AI60" s="148">
        <v>1</v>
      </c>
      <c r="AJ60" s="148">
        <v>82</v>
      </c>
      <c r="AK60" s="148">
        <v>2</v>
      </c>
      <c r="AL60" s="147">
        <f t="shared" si="10"/>
        <v>2.4390243902439024</v>
      </c>
      <c r="AM60" s="148">
        <v>1</v>
      </c>
      <c r="AN60" s="148">
        <v>33</v>
      </c>
      <c r="AO60" s="148">
        <v>4</v>
      </c>
      <c r="AP60" s="147">
        <f t="shared" si="11"/>
        <v>12.121212121212121</v>
      </c>
      <c r="AQ60" s="148">
        <v>1</v>
      </c>
      <c r="AR60" s="148">
        <v>18</v>
      </c>
      <c r="AS60" s="148">
        <v>12</v>
      </c>
      <c r="AT60" s="147">
        <f t="shared" si="12"/>
        <v>66.666666666666657</v>
      </c>
      <c r="AU60" s="148">
        <v>2</v>
      </c>
      <c r="AV60" s="148">
        <v>16</v>
      </c>
      <c r="AW60" s="148">
        <v>8</v>
      </c>
      <c r="AX60" s="147">
        <f t="shared" si="13"/>
        <v>50</v>
      </c>
      <c r="AY60" s="148">
        <v>1</v>
      </c>
      <c r="AZ60" s="148">
        <v>67</v>
      </c>
      <c r="BA60" s="148">
        <v>64</v>
      </c>
      <c r="BB60" s="147">
        <f t="shared" si="14"/>
        <v>95.522388059701484</v>
      </c>
      <c r="BC60" s="148">
        <v>5</v>
      </c>
      <c r="BD60" s="148">
        <v>45</v>
      </c>
      <c r="BE60" s="148">
        <v>28</v>
      </c>
      <c r="BF60" s="147">
        <f t="shared" si="15"/>
        <v>62.222222222222221</v>
      </c>
      <c r="BG60" s="148">
        <v>2</v>
      </c>
      <c r="BH60" s="148">
        <v>27</v>
      </c>
      <c r="BI60" s="148">
        <v>8</v>
      </c>
      <c r="BJ60" s="147">
        <f t="shared" si="16"/>
        <v>29.629629629629626</v>
      </c>
      <c r="BK60" s="148">
        <v>1</v>
      </c>
      <c r="BL60" s="148">
        <v>31</v>
      </c>
      <c r="BM60" s="148">
        <v>27</v>
      </c>
      <c r="BN60" s="147">
        <f t="shared" si="17"/>
        <v>87.096774193548384</v>
      </c>
      <c r="BO60" s="148">
        <v>4</v>
      </c>
      <c r="BP60" s="148">
        <v>30</v>
      </c>
      <c r="BQ60" s="148">
        <v>13</v>
      </c>
      <c r="BR60" s="147">
        <f t="shared" si="18"/>
        <v>43.333333333333336</v>
      </c>
      <c r="BS60" s="148">
        <v>1</v>
      </c>
      <c r="BT60" s="149">
        <f t="shared" si="19"/>
        <v>585</v>
      </c>
      <c r="BU60" s="149">
        <f t="shared" si="20"/>
        <v>273</v>
      </c>
      <c r="BV60" s="145">
        <f t="shared" si="21"/>
        <v>46.666666666666664</v>
      </c>
      <c r="BW60" s="150">
        <v>1</v>
      </c>
      <c r="BX60" s="151">
        <v>50</v>
      </c>
      <c r="BY60" s="151">
        <v>30</v>
      </c>
      <c r="BZ60" s="146">
        <f t="shared" si="22"/>
        <v>60</v>
      </c>
      <c r="CA60" s="151">
        <v>2</v>
      </c>
      <c r="CB60" s="151">
        <v>108</v>
      </c>
      <c r="CC60" s="151">
        <v>65</v>
      </c>
      <c r="CD60" s="146">
        <f t="shared" si="23"/>
        <v>60.185185185185183</v>
      </c>
      <c r="CE60" s="151">
        <v>2</v>
      </c>
      <c r="CF60" s="106">
        <f t="shared" si="24"/>
        <v>743</v>
      </c>
      <c r="CG60" s="106">
        <f t="shared" si="25"/>
        <v>368</v>
      </c>
      <c r="CH60" s="147">
        <f t="shared" si="26"/>
        <v>49.52893674293405</v>
      </c>
      <c r="CI60" s="107">
        <v>1</v>
      </c>
      <c r="CJ60" s="48"/>
      <c r="CK60" s="48"/>
      <c r="CL60" s="48"/>
      <c r="CM60" s="48"/>
      <c r="CN60" s="48"/>
      <c r="CO60" s="48"/>
    </row>
    <row r="61" spans="1:130" s="35" customFormat="1" ht="112.5" customHeight="1">
      <c r="A61" s="44">
        <v>56</v>
      </c>
      <c r="B61" s="119" t="s">
        <v>195</v>
      </c>
      <c r="C61" s="118" t="s">
        <v>69</v>
      </c>
      <c r="D61" s="167">
        <v>34</v>
      </c>
      <c r="E61" s="159">
        <v>29</v>
      </c>
      <c r="F61" s="157">
        <f t="shared" ref="F61:F89" si="60">(E61/D61)*100</f>
        <v>85.294117647058826</v>
      </c>
      <c r="G61" s="148">
        <v>4</v>
      </c>
      <c r="H61" s="148">
        <v>68</v>
      </c>
      <c r="I61" s="148">
        <v>61</v>
      </c>
      <c r="J61" s="147">
        <f t="shared" ref="J61:J89" si="61">(I61/H61)*100</f>
        <v>89.705882352941174</v>
      </c>
      <c r="K61" s="148">
        <v>4</v>
      </c>
      <c r="L61" s="148">
        <v>46</v>
      </c>
      <c r="M61" s="148">
        <v>35</v>
      </c>
      <c r="N61" s="147">
        <f t="shared" ref="N61:N89" si="62">(M61/L61)*100</f>
        <v>76.08695652173914</v>
      </c>
      <c r="O61" s="148">
        <v>3</v>
      </c>
      <c r="P61" s="148">
        <v>50</v>
      </c>
      <c r="Q61" s="148">
        <v>22</v>
      </c>
      <c r="R61" s="147">
        <f t="shared" ref="R61:R89" si="63">(Q61/P61)*100</f>
        <v>44</v>
      </c>
      <c r="S61" s="148">
        <v>1</v>
      </c>
      <c r="T61" s="148">
        <v>39</v>
      </c>
      <c r="U61" s="148">
        <v>32</v>
      </c>
      <c r="V61" s="147">
        <f t="shared" ref="V61:V89" si="64">(U61/T61)*100</f>
        <v>82.051282051282044</v>
      </c>
      <c r="W61" s="148">
        <v>4</v>
      </c>
      <c r="X61" s="148">
        <v>31</v>
      </c>
      <c r="Y61" s="148">
        <v>5</v>
      </c>
      <c r="Z61" s="147">
        <f t="shared" ref="Z61:Z89" si="65">(Y61/X61)*100</f>
        <v>16.129032258064516</v>
      </c>
      <c r="AA61" s="148">
        <v>1</v>
      </c>
      <c r="AB61" s="148">
        <v>53</v>
      </c>
      <c r="AC61" s="148">
        <v>11</v>
      </c>
      <c r="AD61" s="147">
        <f t="shared" ref="AD61:AD89" si="66">(AC61/AB61)*100</f>
        <v>20.754716981132077</v>
      </c>
      <c r="AE61" s="148">
        <v>1</v>
      </c>
      <c r="AF61" s="148">
        <v>32</v>
      </c>
      <c r="AG61" s="148">
        <v>24</v>
      </c>
      <c r="AH61" s="147">
        <f t="shared" ref="AH61:AH89" si="67">(AG61/AF61)*100</f>
        <v>75</v>
      </c>
      <c r="AI61" s="148">
        <v>3</v>
      </c>
      <c r="AJ61" s="148">
        <v>99</v>
      </c>
      <c r="AK61" s="148">
        <v>91</v>
      </c>
      <c r="AL61" s="147">
        <f t="shared" ref="AL61:AL89" si="68">(AK61/AJ61)*100</f>
        <v>91.919191919191917</v>
      </c>
      <c r="AM61" s="148">
        <v>5</v>
      </c>
      <c r="AN61" s="148">
        <v>31</v>
      </c>
      <c r="AO61" s="148">
        <v>28</v>
      </c>
      <c r="AP61" s="147">
        <f t="shared" ref="AP61:AP89" si="69">(AO61/AN61)*100</f>
        <v>90.322580645161281</v>
      </c>
      <c r="AQ61" s="148">
        <v>5</v>
      </c>
      <c r="AR61" s="148">
        <v>17</v>
      </c>
      <c r="AS61" s="148">
        <v>17</v>
      </c>
      <c r="AT61" s="147">
        <f t="shared" ref="AT61:AT89" si="70">(AS61/AR61)*100</f>
        <v>100</v>
      </c>
      <c r="AU61" s="148">
        <v>5</v>
      </c>
      <c r="AV61" s="148">
        <v>16</v>
      </c>
      <c r="AW61" s="148">
        <v>9</v>
      </c>
      <c r="AX61" s="147">
        <f t="shared" ref="AX61:AX89" si="71">(AW61/AV61)*100</f>
        <v>56.25</v>
      </c>
      <c r="AY61" s="148">
        <v>1</v>
      </c>
      <c r="AZ61" s="148">
        <v>78</v>
      </c>
      <c r="BA61" s="148">
        <v>63</v>
      </c>
      <c r="BB61" s="147">
        <f t="shared" ref="BB61:BB89" si="72">(BA61/AZ61)*100</f>
        <v>80.769230769230774</v>
      </c>
      <c r="BC61" s="148">
        <v>4</v>
      </c>
      <c r="BD61" s="148">
        <v>64</v>
      </c>
      <c r="BE61" s="148">
        <v>22</v>
      </c>
      <c r="BF61" s="147">
        <f t="shared" ref="BF61:BF89" si="73">(BE61/BD61)*100</f>
        <v>34.375</v>
      </c>
      <c r="BG61" s="148">
        <v>1</v>
      </c>
      <c r="BH61" s="148">
        <v>41</v>
      </c>
      <c r="BI61" s="148">
        <v>28</v>
      </c>
      <c r="BJ61" s="147">
        <f t="shared" ref="BJ61:BJ89" si="74">(BI61/BH61)*100</f>
        <v>68.292682926829272</v>
      </c>
      <c r="BK61" s="148">
        <v>2</v>
      </c>
      <c r="BL61" s="148">
        <v>43</v>
      </c>
      <c r="BM61" s="148">
        <v>43</v>
      </c>
      <c r="BN61" s="147">
        <f t="shared" ref="BN61:BN89" si="75">(BM61/BL61)*100</f>
        <v>100</v>
      </c>
      <c r="BO61" s="148">
        <v>5</v>
      </c>
      <c r="BP61" s="148">
        <v>31</v>
      </c>
      <c r="BQ61" s="148">
        <v>17</v>
      </c>
      <c r="BR61" s="147">
        <f t="shared" ref="BR61:BR89" si="76">(BQ61/BP61)*100</f>
        <v>54.838709677419352</v>
      </c>
      <c r="BS61" s="148">
        <v>1</v>
      </c>
      <c r="BT61" s="149">
        <f t="shared" ref="BT61:BT89" si="77">BP61+BL61+BH61+BD61+AZ61+AV61+AR61+AN61+AJ61+AF61+AB61+X61+T61+P61+L61+H61+D61</f>
        <v>773</v>
      </c>
      <c r="BU61" s="149">
        <f t="shared" ref="BU61:BU89" si="78">BQ61+BM61+BI61+BE61+BA61+AW61+AS61+AO61+AK61+AG61+AC61+Y61+U61+Q61+M61+I61+E61</f>
        <v>537</v>
      </c>
      <c r="BV61" s="145">
        <f t="shared" ref="BV61:BV86" si="79">BU61*100/BT61</f>
        <v>69.469598965071157</v>
      </c>
      <c r="BW61" s="150">
        <v>2</v>
      </c>
      <c r="BX61" s="151">
        <v>60</v>
      </c>
      <c r="BY61" s="151">
        <v>46</v>
      </c>
      <c r="BZ61" s="146">
        <f t="shared" ref="BZ61:BZ89" si="80">BY61*100/BX61</f>
        <v>76.666666666666671</v>
      </c>
      <c r="CA61" s="151">
        <v>3</v>
      </c>
      <c r="CB61" s="151">
        <v>96</v>
      </c>
      <c r="CC61" s="151">
        <v>57</v>
      </c>
      <c r="CD61" s="146">
        <f t="shared" ref="CD61:CD88" si="81">CC61*100/CB61</f>
        <v>59.375</v>
      </c>
      <c r="CE61" s="151">
        <v>1</v>
      </c>
      <c r="CF61" s="106">
        <f t="shared" ref="CF61:CF89" si="82">BT61+BX61+CB61</f>
        <v>929</v>
      </c>
      <c r="CG61" s="106">
        <f t="shared" ref="CG61:CG88" si="83">BU61+BY61+CC61</f>
        <v>640</v>
      </c>
      <c r="CH61" s="147">
        <f t="shared" ref="CH61:CH89" si="84">CG61*100/CF61</f>
        <v>68.891280947255112</v>
      </c>
      <c r="CI61" s="107">
        <v>2</v>
      </c>
      <c r="CJ61" s="105"/>
      <c r="CK61" s="48"/>
      <c r="CL61" s="48"/>
      <c r="CM61" s="48"/>
      <c r="CN61" s="48"/>
      <c r="CO61" s="48"/>
    </row>
    <row r="62" spans="1:130" s="35" customFormat="1" ht="135" customHeight="1">
      <c r="A62" s="103">
        <v>57</v>
      </c>
      <c r="B62" s="143" t="s">
        <v>196</v>
      </c>
      <c r="C62" s="144" t="s">
        <v>68</v>
      </c>
      <c r="D62" s="167">
        <v>3</v>
      </c>
      <c r="E62" s="159">
        <v>0</v>
      </c>
      <c r="F62" s="157">
        <f t="shared" si="60"/>
        <v>0</v>
      </c>
      <c r="G62" s="148">
        <v>1</v>
      </c>
      <c r="H62" s="148">
        <v>7</v>
      </c>
      <c r="I62" s="148">
        <v>2</v>
      </c>
      <c r="J62" s="147">
        <f t="shared" si="61"/>
        <v>28.571428571428569</v>
      </c>
      <c r="K62" s="148">
        <v>1</v>
      </c>
      <c r="L62" s="148">
        <v>4</v>
      </c>
      <c r="M62" s="148">
        <v>3</v>
      </c>
      <c r="N62" s="147">
        <f t="shared" si="62"/>
        <v>75</v>
      </c>
      <c r="O62" s="148">
        <v>5</v>
      </c>
      <c r="P62" s="148">
        <v>8</v>
      </c>
      <c r="Q62" s="148">
        <v>6</v>
      </c>
      <c r="R62" s="147">
        <f>(Q62/P62)*100</f>
        <v>75</v>
      </c>
      <c r="S62" s="148">
        <v>5</v>
      </c>
      <c r="T62" s="148">
        <v>2</v>
      </c>
      <c r="U62" s="148">
        <v>0</v>
      </c>
      <c r="V62" s="147">
        <f t="shared" si="64"/>
        <v>0</v>
      </c>
      <c r="W62" s="148">
        <v>1</v>
      </c>
      <c r="X62" s="148">
        <v>2</v>
      </c>
      <c r="Y62" s="148">
        <v>0</v>
      </c>
      <c r="Z62" s="147">
        <f t="shared" si="65"/>
        <v>0</v>
      </c>
      <c r="AA62" s="148">
        <v>1</v>
      </c>
      <c r="AB62" s="148">
        <v>11</v>
      </c>
      <c r="AC62" s="148">
        <v>0</v>
      </c>
      <c r="AD62" s="147">
        <f t="shared" si="66"/>
        <v>0</v>
      </c>
      <c r="AE62" s="148">
        <v>1</v>
      </c>
      <c r="AF62" s="148">
        <v>5</v>
      </c>
      <c r="AG62" s="148">
        <v>4</v>
      </c>
      <c r="AH62" s="147">
        <f t="shared" si="67"/>
        <v>80</v>
      </c>
      <c r="AI62" s="148">
        <v>5</v>
      </c>
      <c r="AJ62" s="148">
        <v>13</v>
      </c>
      <c r="AK62" s="148">
        <v>5</v>
      </c>
      <c r="AL62" s="147">
        <f t="shared" si="68"/>
        <v>38.461538461538467</v>
      </c>
      <c r="AM62" s="148">
        <v>1</v>
      </c>
      <c r="AN62" s="148">
        <v>5</v>
      </c>
      <c r="AO62" s="148">
        <v>5</v>
      </c>
      <c r="AP62" s="147">
        <f t="shared" si="69"/>
        <v>100</v>
      </c>
      <c r="AQ62" s="148">
        <v>5</v>
      </c>
      <c r="AR62" s="148">
        <v>6</v>
      </c>
      <c r="AS62" s="148">
        <v>0</v>
      </c>
      <c r="AT62" s="147">
        <f t="shared" si="70"/>
        <v>0</v>
      </c>
      <c r="AU62" s="148">
        <v>1</v>
      </c>
      <c r="AV62" s="148">
        <v>1</v>
      </c>
      <c r="AW62" s="148">
        <v>1</v>
      </c>
      <c r="AX62" s="147">
        <f t="shared" si="71"/>
        <v>100</v>
      </c>
      <c r="AY62" s="148">
        <v>5</v>
      </c>
      <c r="AZ62" s="148">
        <v>10</v>
      </c>
      <c r="BA62" s="148">
        <v>10</v>
      </c>
      <c r="BB62" s="147">
        <f t="shared" si="72"/>
        <v>100</v>
      </c>
      <c r="BC62" s="148">
        <v>5</v>
      </c>
      <c r="BD62" s="148">
        <v>11</v>
      </c>
      <c r="BE62" s="148">
        <v>9</v>
      </c>
      <c r="BF62" s="147">
        <f t="shared" si="73"/>
        <v>81.818181818181827</v>
      </c>
      <c r="BG62" s="148">
        <v>5</v>
      </c>
      <c r="BH62" s="148">
        <v>3</v>
      </c>
      <c r="BI62" s="148">
        <v>0</v>
      </c>
      <c r="BJ62" s="147">
        <f t="shared" si="74"/>
        <v>0</v>
      </c>
      <c r="BK62" s="148">
        <v>1</v>
      </c>
      <c r="BL62" s="148">
        <v>10</v>
      </c>
      <c r="BM62" s="148">
        <v>6</v>
      </c>
      <c r="BN62" s="147">
        <f t="shared" si="75"/>
        <v>60</v>
      </c>
      <c r="BO62" s="148">
        <v>2</v>
      </c>
      <c r="BP62" s="148">
        <v>4</v>
      </c>
      <c r="BQ62" s="148">
        <v>4</v>
      </c>
      <c r="BR62" s="147">
        <f t="shared" si="76"/>
        <v>100</v>
      </c>
      <c r="BS62" s="148">
        <v>5</v>
      </c>
      <c r="BT62" s="149">
        <f t="shared" si="77"/>
        <v>105</v>
      </c>
      <c r="BU62" s="149">
        <f t="shared" si="78"/>
        <v>55</v>
      </c>
      <c r="BV62" s="145">
        <f t="shared" si="79"/>
        <v>52.38095238095238</v>
      </c>
      <c r="BW62" s="150">
        <v>1</v>
      </c>
      <c r="BX62" s="151">
        <v>12</v>
      </c>
      <c r="BY62" s="151">
        <v>1</v>
      </c>
      <c r="BZ62" s="146">
        <f t="shared" si="80"/>
        <v>8.3333333333333339</v>
      </c>
      <c r="CA62" s="151">
        <v>1</v>
      </c>
      <c r="CB62" s="151">
        <v>34</v>
      </c>
      <c r="CC62" s="151">
        <v>26</v>
      </c>
      <c r="CD62" s="146">
        <f t="shared" si="81"/>
        <v>76.470588235294116</v>
      </c>
      <c r="CE62" s="151">
        <v>5</v>
      </c>
      <c r="CF62" s="106">
        <f t="shared" si="82"/>
        <v>151</v>
      </c>
      <c r="CG62" s="106">
        <f t="shared" si="83"/>
        <v>82</v>
      </c>
      <c r="CH62" s="147">
        <f t="shared" si="84"/>
        <v>54.304635761589402</v>
      </c>
      <c r="CI62" s="107">
        <v>1</v>
      </c>
      <c r="CJ62" s="105"/>
      <c r="CK62" s="48"/>
      <c r="CL62" s="48"/>
      <c r="CM62" s="48"/>
      <c r="CN62" s="48"/>
      <c r="CO62" s="48"/>
    </row>
    <row r="63" spans="1:130" s="35" customFormat="1" ht="135" customHeight="1">
      <c r="A63" s="103">
        <v>58</v>
      </c>
      <c r="B63" s="143" t="s">
        <v>76</v>
      </c>
      <c r="C63" s="144" t="s">
        <v>68</v>
      </c>
      <c r="D63" s="167">
        <v>3</v>
      </c>
      <c r="E63" s="159">
        <v>0</v>
      </c>
      <c r="F63" s="157">
        <f t="shared" si="60"/>
        <v>0</v>
      </c>
      <c r="G63" s="148">
        <v>1</v>
      </c>
      <c r="H63" s="148">
        <v>7</v>
      </c>
      <c r="I63" s="148">
        <v>0</v>
      </c>
      <c r="J63" s="147">
        <f t="shared" si="61"/>
        <v>0</v>
      </c>
      <c r="K63" s="148">
        <v>1</v>
      </c>
      <c r="L63" s="148">
        <v>4</v>
      </c>
      <c r="M63" s="148">
        <v>4</v>
      </c>
      <c r="N63" s="147">
        <f t="shared" si="62"/>
        <v>100</v>
      </c>
      <c r="O63" s="148">
        <v>5</v>
      </c>
      <c r="P63" s="148">
        <v>8</v>
      </c>
      <c r="Q63" s="148">
        <v>6</v>
      </c>
      <c r="R63" s="147">
        <f t="shared" ref="R63:R64" si="85">(Q63/P63)*100</f>
        <v>75</v>
      </c>
      <c r="S63" s="148">
        <v>5</v>
      </c>
      <c r="T63" s="148">
        <v>2</v>
      </c>
      <c r="U63" s="148">
        <v>1</v>
      </c>
      <c r="V63" s="147">
        <f t="shared" si="64"/>
        <v>50</v>
      </c>
      <c r="W63" s="148">
        <v>1</v>
      </c>
      <c r="X63" s="148">
        <v>2</v>
      </c>
      <c r="Y63" s="148">
        <v>0</v>
      </c>
      <c r="Z63" s="147">
        <f t="shared" si="65"/>
        <v>0</v>
      </c>
      <c r="AA63" s="148">
        <v>1</v>
      </c>
      <c r="AB63" s="148">
        <v>11</v>
      </c>
      <c r="AC63" s="148">
        <v>0</v>
      </c>
      <c r="AD63" s="147">
        <f t="shared" si="66"/>
        <v>0</v>
      </c>
      <c r="AE63" s="148">
        <v>1</v>
      </c>
      <c r="AF63" s="148">
        <v>5</v>
      </c>
      <c r="AG63" s="148">
        <v>0</v>
      </c>
      <c r="AH63" s="147">
        <f t="shared" si="67"/>
        <v>0</v>
      </c>
      <c r="AI63" s="148">
        <v>1</v>
      </c>
      <c r="AJ63" s="148">
        <v>13</v>
      </c>
      <c r="AK63" s="148">
        <v>0</v>
      </c>
      <c r="AL63" s="147">
        <f t="shared" si="68"/>
        <v>0</v>
      </c>
      <c r="AM63" s="148">
        <v>1</v>
      </c>
      <c r="AN63" s="148">
        <v>5</v>
      </c>
      <c r="AO63" s="148">
        <v>5</v>
      </c>
      <c r="AP63" s="147">
        <f t="shared" si="69"/>
        <v>100</v>
      </c>
      <c r="AQ63" s="148">
        <v>5</v>
      </c>
      <c r="AR63" s="148">
        <v>6</v>
      </c>
      <c r="AS63" s="148">
        <v>3</v>
      </c>
      <c r="AT63" s="147">
        <f t="shared" si="70"/>
        <v>50</v>
      </c>
      <c r="AU63" s="148">
        <v>1</v>
      </c>
      <c r="AV63" s="148">
        <v>1</v>
      </c>
      <c r="AW63" s="148">
        <v>1</v>
      </c>
      <c r="AX63" s="147">
        <f t="shared" si="71"/>
        <v>100</v>
      </c>
      <c r="AY63" s="148">
        <v>5</v>
      </c>
      <c r="AZ63" s="148">
        <v>10</v>
      </c>
      <c r="BA63" s="148">
        <v>9</v>
      </c>
      <c r="BB63" s="147">
        <f t="shared" si="72"/>
        <v>90</v>
      </c>
      <c r="BC63" s="148">
        <v>5</v>
      </c>
      <c r="BD63" s="148">
        <v>11</v>
      </c>
      <c r="BE63" s="148">
        <v>9</v>
      </c>
      <c r="BF63" s="147">
        <f t="shared" si="73"/>
        <v>81.818181818181827</v>
      </c>
      <c r="BG63" s="148">
        <v>5</v>
      </c>
      <c r="BH63" s="148">
        <v>3</v>
      </c>
      <c r="BI63" s="148">
        <v>0</v>
      </c>
      <c r="BJ63" s="147">
        <f t="shared" si="74"/>
        <v>0</v>
      </c>
      <c r="BK63" s="148">
        <v>1</v>
      </c>
      <c r="BL63" s="148">
        <v>10</v>
      </c>
      <c r="BM63" s="148">
        <v>8</v>
      </c>
      <c r="BN63" s="147">
        <f t="shared" si="75"/>
        <v>80</v>
      </c>
      <c r="BO63" s="148">
        <v>5</v>
      </c>
      <c r="BP63" s="148">
        <v>4</v>
      </c>
      <c r="BQ63" s="148">
        <v>4</v>
      </c>
      <c r="BR63" s="147">
        <f t="shared" si="76"/>
        <v>100</v>
      </c>
      <c r="BS63" s="148">
        <v>5</v>
      </c>
      <c r="BT63" s="149">
        <f t="shared" si="77"/>
        <v>105</v>
      </c>
      <c r="BU63" s="149">
        <f t="shared" si="78"/>
        <v>50</v>
      </c>
      <c r="BV63" s="145">
        <f t="shared" si="79"/>
        <v>47.61904761904762</v>
      </c>
      <c r="BW63" s="150">
        <v>1</v>
      </c>
      <c r="BX63" s="151">
        <v>12</v>
      </c>
      <c r="BY63" s="151">
        <v>0</v>
      </c>
      <c r="BZ63" s="146">
        <f t="shared" si="80"/>
        <v>0</v>
      </c>
      <c r="CA63" s="151">
        <v>1</v>
      </c>
      <c r="CB63" s="151">
        <v>34</v>
      </c>
      <c r="CC63" s="151">
        <v>26</v>
      </c>
      <c r="CD63" s="146">
        <f t="shared" si="81"/>
        <v>76.470588235294116</v>
      </c>
      <c r="CE63" s="151">
        <v>5</v>
      </c>
      <c r="CF63" s="106">
        <f t="shared" si="82"/>
        <v>151</v>
      </c>
      <c r="CG63" s="106">
        <f t="shared" si="83"/>
        <v>76</v>
      </c>
      <c r="CH63" s="147">
        <f t="shared" si="84"/>
        <v>50.331125827814567</v>
      </c>
      <c r="CI63" s="107">
        <v>1</v>
      </c>
      <c r="CJ63" s="105"/>
      <c r="CK63" s="48"/>
      <c r="CL63" s="48"/>
      <c r="CM63" s="48"/>
      <c r="CN63" s="48"/>
      <c r="CO63" s="48"/>
    </row>
    <row r="64" spans="1:130" s="35" customFormat="1" ht="147.75" customHeight="1">
      <c r="A64" s="103">
        <v>59</v>
      </c>
      <c r="B64" s="143" t="s">
        <v>77</v>
      </c>
      <c r="C64" s="144" t="s">
        <v>219</v>
      </c>
      <c r="D64" s="167">
        <v>0</v>
      </c>
      <c r="E64" s="159">
        <v>0</v>
      </c>
      <c r="F64" s="157" t="e">
        <f t="shared" si="60"/>
        <v>#DIV/0!</v>
      </c>
      <c r="G64" s="148">
        <v>1</v>
      </c>
      <c r="H64" s="148">
        <v>2</v>
      </c>
      <c r="I64" s="148">
        <v>2</v>
      </c>
      <c r="J64" s="147">
        <f t="shared" si="61"/>
        <v>100</v>
      </c>
      <c r="K64" s="148">
        <v>5</v>
      </c>
      <c r="L64" s="148">
        <v>3</v>
      </c>
      <c r="M64" s="148">
        <v>3</v>
      </c>
      <c r="N64" s="147">
        <f t="shared" si="62"/>
        <v>100</v>
      </c>
      <c r="O64" s="148">
        <v>5</v>
      </c>
      <c r="P64" s="148">
        <v>6</v>
      </c>
      <c r="Q64" s="148">
        <v>6</v>
      </c>
      <c r="R64" s="147">
        <f t="shared" si="85"/>
        <v>100</v>
      </c>
      <c r="S64" s="148">
        <v>5</v>
      </c>
      <c r="T64" s="148">
        <v>0</v>
      </c>
      <c r="U64" s="148">
        <v>0</v>
      </c>
      <c r="V64" s="147" t="e">
        <f t="shared" si="64"/>
        <v>#DIV/0!</v>
      </c>
      <c r="W64" s="148">
        <v>1</v>
      </c>
      <c r="X64" s="148">
        <v>0</v>
      </c>
      <c r="Y64" s="148">
        <v>0</v>
      </c>
      <c r="Z64" s="147" t="e">
        <f t="shared" si="65"/>
        <v>#DIV/0!</v>
      </c>
      <c r="AA64" s="148">
        <v>1</v>
      </c>
      <c r="AB64" s="148">
        <v>0</v>
      </c>
      <c r="AC64" s="148">
        <v>0</v>
      </c>
      <c r="AD64" s="147" t="e">
        <f t="shared" si="66"/>
        <v>#DIV/0!</v>
      </c>
      <c r="AE64" s="148">
        <v>1</v>
      </c>
      <c r="AF64" s="148">
        <v>4</v>
      </c>
      <c r="AG64" s="148">
        <v>1</v>
      </c>
      <c r="AH64" s="147">
        <f t="shared" si="67"/>
        <v>25</v>
      </c>
      <c r="AI64" s="148">
        <v>1</v>
      </c>
      <c r="AJ64" s="148">
        <v>5</v>
      </c>
      <c r="AK64" s="148">
        <v>0</v>
      </c>
      <c r="AL64" s="147">
        <f t="shared" si="68"/>
        <v>0</v>
      </c>
      <c r="AM64" s="148">
        <v>1</v>
      </c>
      <c r="AN64" s="148">
        <v>5</v>
      </c>
      <c r="AO64" s="148">
        <v>5</v>
      </c>
      <c r="AP64" s="147">
        <f t="shared" si="69"/>
        <v>100</v>
      </c>
      <c r="AQ64" s="148">
        <v>5</v>
      </c>
      <c r="AR64" s="148">
        <v>0</v>
      </c>
      <c r="AS64" s="148">
        <v>0</v>
      </c>
      <c r="AT64" s="147" t="e">
        <f t="shared" si="70"/>
        <v>#DIV/0!</v>
      </c>
      <c r="AU64" s="148">
        <v>1</v>
      </c>
      <c r="AV64" s="148">
        <v>1</v>
      </c>
      <c r="AW64" s="148">
        <v>1</v>
      </c>
      <c r="AX64" s="147">
        <f t="shared" si="71"/>
        <v>100</v>
      </c>
      <c r="AY64" s="148">
        <v>5</v>
      </c>
      <c r="AZ64" s="148">
        <v>10</v>
      </c>
      <c r="BA64" s="148">
        <v>9</v>
      </c>
      <c r="BB64" s="147">
        <f t="shared" si="72"/>
        <v>90</v>
      </c>
      <c r="BC64" s="148">
        <v>5</v>
      </c>
      <c r="BD64" s="148">
        <v>9</v>
      </c>
      <c r="BE64" s="148">
        <v>7</v>
      </c>
      <c r="BF64" s="147">
        <f t="shared" si="73"/>
        <v>77.777777777777786</v>
      </c>
      <c r="BG64" s="148">
        <v>5</v>
      </c>
      <c r="BH64" s="148">
        <v>0</v>
      </c>
      <c r="BI64" s="148">
        <v>0</v>
      </c>
      <c r="BJ64" s="147" t="e">
        <f t="shared" si="74"/>
        <v>#DIV/0!</v>
      </c>
      <c r="BK64" s="148">
        <v>1</v>
      </c>
      <c r="BL64" s="148">
        <v>6</v>
      </c>
      <c r="BM64" s="148">
        <v>6</v>
      </c>
      <c r="BN64" s="147">
        <f t="shared" si="75"/>
        <v>100</v>
      </c>
      <c r="BO64" s="148">
        <v>5</v>
      </c>
      <c r="BP64" s="148">
        <v>4</v>
      </c>
      <c r="BQ64" s="148">
        <v>3</v>
      </c>
      <c r="BR64" s="147">
        <f t="shared" si="76"/>
        <v>75</v>
      </c>
      <c r="BS64" s="148">
        <v>5</v>
      </c>
      <c r="BT64" s="149">
        <f t="shared" si="77"/>
        <v>55</v>
      </c>
      <c r="BU64" s="149">
        <f t="shared" si="78"/>
        <v>43</v>
      </c>
      <c r="BV64" s="145">
        <f t="shared" si="79"/>
        <v>78.181818181818187</v>
      </c>
      <c r="BW64" s="150">
        <v>5</v>
      </c>
      <c r="BX64" s="151">
        <v>1</v>
      </c>
      <c r="BY64" s="151">
        <v>1</v>
      </c>
      <c r="BZ64" s="146">
        <f t="shared" si="80"/>
        <v>100</v>
      </c>
      <c r="CA64" s="151">
        <v>5</v>
      </c>
      <c r="CB64" s="151">
        <v>26</v>
      </c>
      <c r="CC64" s="151">
        <v>26</v>
      </c>
      <c r="CD64" s="146">
        <f t="shared" si="81"/>
        <v>100</v>
      </c>
      <c r="CE64" s="151">
        <v>5</v>
      </c>
      <c r="CF64" s="106">
        <f t="shared" si="82"/>
        <v>82</v>
      </c>
      <c r="CG64" s="106">
        <f t="shared" si="83"/>
        <v>70</v>
      </c>
      <c r="CH64" s="147">
        <f t="shared" si="84"/>
        <v>85.365853658536579</v>
      </c>
      <c r="CI64" s="107">
        <v>5</v>
      </c>
      <c r="CJ64" s="105"/>
      <c r="CK64" s="48"/>
      <c r="CL64" s="48"/>
      <c r="CM64" s="48"/>
      <c r="CN64" s="48"/>
      <c r="CO64" s="48"/>
    </row>
    <row r="65" spans="1:95" s="35" customFormat="1" ht="135" customHeight="1">
      <c r="A65" s="103">
        <v>60</v>
      </c>
      <c r="B65" s="143" t="s">
        <v>78</v>
      </c>
      <c r="C65" s="144" t="s">
        <v>68</v>
      </c>
      <c r="D65" s="167">
        <v>91</v>
      </c>
      <c r="E65" s="159">
        <v>46</v>
      </c>
      <c r="F65" s="157">
        <f t="shared" si="60"/>
        <v>50.549450549450547</v>
      </c>
      <c r="G65" s="148">
        <v>1</v>
      </c>
      <c r="H65" s="148">
        <v>107</v>
      </c>
      <c r="I65" s="148">
        <v>78</v>
      </c>
      <c r="J65" s="147">
        <f t="shared" si="61"/>
        <v>72.89719626168224</v>
      </c>
      <c r="K65" s="148">
        <v>4</v>
      </c>
      <c r="L65" s="148">
        <v>118</v>
      </c>
      <c r="M65" s="148">
        <v>69</v>
      </c>
      <c r="N65" s="147">
        <f t="shared" si="62"/>
        <v>58.474576271186443</v>
      </c>
      <c r="O65" s="148">
        <v>1</v>
      </c>
      <c r="P65" s="148">
        <v>98</v>
      </c>
      <c r="Q65" s="148">
        <v>1</v>
      </c>
      <c r="R65" s="147">
        <f t="shared" si="63"/>
        <v>1.0204081632653061</v>
      </c>
      <c r="S65" s="148">
        <v>1</v>
      </c>
      <c r="T65" s="148">
        <v>102</v>
      </c>
      <c r="U65" s="148">
        <v>24</v>
      </c>
      <c r="V65" s="147">
        <f t="shared" si="64"/>
        <v>23.52941176470588</v>
      </c>
      <c r="W65" s="148">
        <v>1</v>
      </c>
      <c r="X65" s="148">
        <v>40</v>
      </c>
      <c r="Y65" s="148">
        <v>30</v>
      </c>
      <c r="Z65" s="147">
        <f t="shared" si="65"/>
        <v>75</v>
      </c>
      <c r="AA65" s="148">
        <v>5</v>
      </c>
      <c r="AB65" s="148">
        <v>59</v>
      </c>
      <c r="AC65" s="148">
        <v>0</v>
      </c>
      <c r="AD65" s="147">
        <f t="shared" si="66"/>
        <v>0</v>
      </c>
      <c r="AE65" s="148">
        <v>1</v>
      </c>
      <c r="AF65" s="148">
        <v>62</v>
      </c>
      <c r="AG65" s="148">
        <v>44</v>
      </c>
      <c r="AH65" s="147">
        <f t="shared" si="67"/>
        <v>70.967741935483872</v>
      </c>
      <c r="AI65" s="148">
        <v>4</v>
      </c>
      <c r="AJ65" s="148">
        <v>149</v>
      </c>
      <c r="AK65" s="148">
        <v>1</v>
      </c>
      <c r="AL65" s="147">
        <f t="shared" si="68"/>
        <v>0.67114093959731547</v>
      </c>
      <c r="AM65" s="148">
        <v>1</v>
      </c>
      <c r="AN65" s="148">
        <v>57</v>
      </c>
      <c r="AO65" s="148">
        <v>46</v>
      </c>
      <c r="AP65" s="147">
        <f t="shared" si="69"/>
        <v>80.701754385964904</v>
      </c>
      <c r="AQ65" s="148">
        <v>5</v>
      </c>
      <c r="AR65" s="148">
        <v>42</v>
      </c>
      <c r="AS65" s="148">
        <v>42</v>
      </c>
      <c r="AT65" s="147">
        <f t="shared" si="70"/>
        <v>100</v>
      </c>
      <c r="AU65" s="148">
        <v>5</v>
      </c>
      <c r="AV65" s="148">
        <v>44</v>
      </c>
      <c r="AW65" s="148">
        <v>35</v>
      </c>
      <c r="AX65" s="147">
        <f t="shared" si="71"/>
        <v>79.545454545454547</v>
      </c>
      <c r="AY65" s="148">
        <v>5</v>
      </c>
      <c r="AZ65" s="148">
        <v>180</v>
      </c>
      <c r="BA65" s="148">
        <v>112</v>
      </c>
      <c r="BB65" s="147">
        <f t="shared" si="72"/>
        <v>62.222222222222221</v>
      </c>
      <c r="BC65" s="148">
        <v>2</v>
      </c>
      <c r="BD65" s="148">
        <v>128</v>
      </c>
      <c r="BE65" s="148">
        <v>99</v>
      </c>
      <c r="BF65" s="147">
        <f t="shared" si="73"/>
        <v>77.34375</v>
      </c>
      <c r="BG65" s="148">
        <v>5</v>
      </c>
      <c r="BH65" s="148">
        <v>65</v>
      </c>
      <c r="BI65" s="148">
        <v>7</v>
      </c>
      <c r="BJ65" s="147">
        <f t="shared" si="74"/>
        <v>10.76923076923077</v>
      </c>
      <c r="BK65" s="148">
        <v>1</v>
      </c>
      <c r="BL65" s="148">
        <v>92</v>
      </c>
      <c r="BM65" s="148">
        <v>63</v>
      </c>
      <c r="BN65" s="147">
        <f t="shared" si="75"/>
        <v>68.478260869565219</v>
      </c>
      <c r="BO65" s="148">
        <v>3</v>
      </c>
      <c r="BP65" s="148">
        <v>96</v>
      </c>
      <c r="BQ65" s="148">
        <v>32</v>
      </c>
      <c r="BR65" s="147">
        <f t="shared" si="76"/>
        <v>33.333333333333329</v>
      </c>
      <c r="BS65" s="148">
        <v>1</v>
      </c>
      <c r="BT65" s="149">
        <f t="shared" si="77"/>
        <v>1530</v>
      </c>
      <c r="BU65" s="149">
        <f t="shared" si="78"/>
        <v>729</v>
      </c>
      <c r="BV65" s="145">
        <f t="shared" si="79"/>
        <v>47.647058823529413</v>
      </c>
      <c r="BW65" s="150">
        <v>1</v>
      </c>
      <c r="BX65" s="151">
        <v>145</v>
      </c>
      <c r="BY65" s="151">
        <v>2</v>
      </c>
      <c r="BZ65" s="146">
        <f t="shared" si="80"/>
        <v>1.3793103448275863</v>
      </c>
      <c r="CA65" s="151">
        <v>1</v>
      </c>
      <c r="CB65" s="151">
        <v>314</v>
      </c>
      <c r="CC65" s="151">
        <v>132</v>
      </c>
      <c r="CD65" s="146">
        <f t="shared" si="81"/>
        <v>42.038216560509554</v>
      </c>
      <c r="CE65" s="151">
        <v>1</v>
      </c>
      <c r="CF65" s="106">
        <f t="shared" si="82"/>
        <v>1989</v>
      </c>
      <c r="CG65" s="106">
        <f t="shared" si="83"/>
        <v>863</v>
      </c>
      <c r="CH65" s="147">
        <f t="shared" si="84"/>
        <v>43.388637506284567</v>
      </c>
      <c r="CI65" s="107">
        <v>1</v>
      </c>
      <c r="CJ65" s="105"/>
      <c r="CK65" s="48"/>
      <c r="CL65" s="48"/>
      <c r="CM65" s="48"/>
      <c r="CN65" s="48"/>
      <c r="CO65" s="48"/>
    </row>
    <row r="66" spans="1:95" s="35" customFormat="1" ht="135" customHeight="1">
      <c r="A66" s="103">
        <v>61</v>
      </c>
      <c r="B66" s="143" t="s">
        <v>79</v>
      </c>
      <c r="C66" s="144" t="s">
        <v>68</v>
      </c>
      <c r="D66" s="167">
        <v>91</v>
      </c>
      <c r="E66" s="159">
        <v>61</v>
      </c>
      <c r="F66" s="157">
        <f t="shared" si="60"/>
        <v>67.032967032967022</v>
      </c>
      <c r="G66" s="148">
        <v>3</v>
      </c>
      <c r="H66" s="148">
        <v>107</v>
      </c>
      <c r="I66" s="148">
        <v>96</v>
      </c>
      <c r="J66" s="147">
        <f t="shared" si="61"/>
        <v>89.719626168224295</v>
      </c>
      <c r="K66" s="148">
        <v>5</v>
      </c>
      <c r="L66" s="148">
        <v>118</v>
      </c>
      <c r="M66" s="148">
        <v>117</v>
      </c>
      <c r="N66" s="147">
        <f t="shared" si="62"/>
        <v>99.152542372881356</v>
      </c>
      <c r="O66" s="148">
        <v>5</v>
      </c>
      <c r="P66" s="148">
        <v>98</v>
      </c>
      <c r="Q66" s="148">
        <v>1</v>
      </c>
      <c r="R66" s="147">
        <f t="shared" si="63"/>
        <v>1.0204081632653061</v>
      </c>
      <c r="S66" s="148">
        <v>1</v>
      </c>
      <c r="T66" s="148">
        <v>102</v>
      </c>
      <c r="U66" s="148">
        <v>35</v>
      </c>
      <c r="V66" s="147">
        <f t="shared" si="64"/>
        <v>34.313725490196077</v>
      </c>
      <c r="W66" s="148">
        <v>1</v>
      </c>
      <c r="X66" s="148">
        <v>40</v>
      </c>
      <c r="Y66" s="148">
        <v>30</v>
      </c>
      <c r="Z66" s="147">
        <f t="shared" si="65"/>
        <v>75</v>
      </c>
      <c r="AA66" s="148">
        <v>5</v>
      </c>
      <c r="AB66" s="148">
        <v>59</v>
      </c>
      <c r="AC66" s="148">
        <v>59</v>
      </c>
      <c r="AD66" s="147">
        <f t="shared" si="66"/>
        <v>100</v>
      </c>
      <c r="AE66" s="148">
        <v>5</v>
      </c>
      <c r="AF66" s="148">
        <v>62</v>
      </c>
      <c r="AG66" s="148">
        <v>62</v>
      </c>
      <c r="AH66" s="147">
        <f t="shared" si="67"/>
        <v>100</v>
      </c>
      <c r="AI66" s="148">
        <v>5</v>
      </c>
      <c r="AJ66" s="148">
        <v>149</v>
      </c>
      <c r="AK66" s="148">
        <v>1</v>
      </c>
      <c r="AL66" s="147">
        <f t="shared" si="68"/>
        <v>0.67114093959731547</v>
      </c>
      <c r="AM66" s="148">
        <v>1</v>
      </c>
      <c r="AN66" s="148">
        <v>57</v>
      </c>
      <c r="AO66" s="148">
        <v>48</v>
      </c>
      <c r="AP66" s="147">
        <f t="shared" si="69"/>
        <v>84.210526315789465</v>
      </c>
      <c r="AQ66" s="148">
        <v>5</v>
      </c>
      <c r="AR66" s="148">
        <v>42</v>
      </c>
      <c r="AS66" s="148">
        <v>42</v>
      </c>
      <c r="AT66" s="147">
        <f t="shared" si="70"/>
        <v>100</v>
      </c>
      <c r="AU66" s="148">
        <v>5</v>
      </c>
      <c r="AV66" s="148">
        <v>44</v>
      </c>
      <c r="AW66" s="148">
        <v>37</v>
      </c>
      <c r="AX66" s="147">
        <f t="shared" si="71"/>
        <v>84.090909090909093</v>
      </c>
      <c r="AY66" s="148">
        <v>5</v>
      </c>
      <c r="AZ66" s="148">
        <v>180</v>
      </c>
      <c r="BA66" s="148">
        <v>136</v>
      </c>
      <c r="BB66" s="147">
        <f t="shared" si="72"/>
        <v>75.555555555555557</v>
      </c>
      <c r="BC66" s="148">
        <v>5</v>
      </c>
      <c r="BD66" s="148">
        <v>128</v>
      </c>
      <c r="BE66" s="148">
        <v>121</v>
      </c>
      <c r="BF66" s="147">
        <f t="shared" si="73"/>
        <v>94.53125</v>
      </c>
      <c r="BG66" s="148">
        <v>5</v>
      </c>
      <c r="BH66" s="148">
        <v>65</v>
      </c>
      <c r="BI66" s="148">
        <v>37</v>
      </c>
      <c r="BJ66" s="147">
        <f t="shared" si="74"/>
        <v>56.92307692307692</v>
      </c>
      <c r="BK66" s="148">
        <v>1</v>
      </c>
      <c r="BL66" s="148">
        <v>92</v>
      </c>
      <c r="BM66" s="148">
        <v>82</v>
      </c>
      <c r="BN66" s="147">
        <f t="shared" si="75"/>
        <v>89.130434782608688</v>
      </c>
      <c r="BO66" s="148">
        <v>5</v>
      </c>
      <c r="BP66" s="148">
        <v>96</v>
      </c>
      <c r="BQ66" s="148">
        <v>35</v>
      </c>
      <c r="BR66" s="147">
        <f t="shared" si="76"/>
        <v>36.458333333333329</v>
      </c>
      <c r="BS66" s="148">
        <v>1</v>
      </c>
      <c r="BT66" s="149">
        <f t="shared" si="77"/>
        <v>1530</v>
      </c>
      <c r="BU66" s="149">
        <f t="shared" si="78"/>
        <v>1000</v>
      </c>
      <c r="BV66" s="145">
        <f t="shared" si="79"/>
        <v>65.359477124183002</v>
      </c>
      <c r="BW66" s="150">
        <v>3</v>
      </c>
      <c r="BX66" s="151">
        <v>145</v>
      </c>
      <c r="BY66" s="151">
        <v>2</v>
      </c>
      <c r="BZ66" s="146">
        <f t="shared" si="80"/>
        <v>1.3793103448275863</v>
      </c>
      <c r="CA66" s="151">
        <v>1</v>
      </c>
      <c r="CB66" s="151">
        <v>314</v>
      </c>
      <c r="CC66" s="151">
        <v>132</v>
      </c>
      <c r="CD66" s="146">
        <f t="shared" si="81"/>
        <v>42.038216560509554</v>
      </c>
      <c r="CE66" s="151">
        <v>1</v>
      </c>
      <c r="CF66" s="106">
        <f t="shared" si="82"/>
        <v>1989</v>
      </c>
      <c r="CG66" s="106">
        <f t="shared" si="83"/>
        <v>1134</v>
      </c>
      <c r="CH66" s="147">
        <f t="shared" si="84"/>
        <v>57.013574660633488</v>
      </c>
      <c r="CI66" s="107">
        <v>1</v>
      </c>
      <c r="CJ66" s="105"/>
      <c r="CK66" s="48"/>
      <c r="CL66" s="48"/>
      <c r="CM66" s="48"/>
      <c r="CN66" s="48"/>
      <c r="CO66" s="48"/>
    </row>
    <row r="67" spans="1:95" s="35" customFormat="1" ht="135" customHeight="1">
      <c r="A67" s="103">
        <v>62</v>
      </c>
      <c r="B67" s="143" t="s">
        <v>80</v>
      </c>
      <c r="C67" s="144" t="s">
        <v>81</v>
      </c>
      <c r="D67" s="167">
        <v>91</v>
      </c>
      <c r="E67" s="159">
        <v>63</v>
      </c>
      <c r="F67" s="157">
        <f t="shared" si="60"/>
        <v>69.230769230769226</v>
      </c>
      <c r="G67" s="148">
        <v>5</v>
      </c>
      <c r="H67" s="148">
        <v>107</v>
      </c>
      <c r="I67" s="148">
        <v>2</v>
      </c>
      <c r="J67" s="147">
        <f t="shared" si="61"/>
        <v>1.8691588785046727</v>
      </c>
      <c r="K67" s="148">
        <v>1</v>
      </c>
      <c r="L67" s="148">
        <v>118</v>
      </c>
      <c r="M67" s="148">
        <v>59</v>
      </c>
      <c r="N67" s="147">
        <f t="shared" si="62"/>
        <v>50</v>
      </c>
      <c r="O67" s="148">
        <v>4</v>
      </c>
      <c r="P67" s="148">
        <v>98</v>
      </c>
      <c r="Q67" s="148">
        <v>0</v>
      </c>
      <c r="R67" s="147">
        <f t="shared" si="63"/>
        <v>0</v>
      </c>
      <c r="S67" s="148">
        <v>1</v>
      </c>
      <c r="T67" s="148">
        <v>102</v>
      </c>
      <c r="U67" s="148">
        <v>35</v>
      </c>
      <c r="V67" s="147">
        <f t="shared" si="64"/>
        <v>34.313725490196077</v>
      </c>
      <c r="W67" s="148">
        <v>2</v>
      </c>
      <c r="X67" s="148">
        <v>40</v>
      </c>
      <c r="Y67" s="148">
        <v>30</v>
      </c>
      <c r="Z67" s="147">
        <f t="shared" si="65"/>
        <v>75</v>
      </c>
      <c r="AA67" s="148">
        <v>5</v>
      </c>
      <c r="AB67" s="148">
        <v>59</v>
      </c>
      <c r="AC67" s="148">
        <v>1</v>
      </c>
      <c r="AD67" s="147">
        <f t="shared" si="66"/>
        <v>1.6949152542372881</v>
      </c>
      <c r="AE67" s="148">
        <v>1</v>
      </c>
      <c r="AF67" s="148">
        <v>62</v>
      </c>
      <c r="AG67" s="148">
        <v>2</v>
      </c>
      <c r="AH67" s="147">
        <f t="shared" si="67"/>
        <v>3.225806451612903</v>
      </c>
      <c r="AI67" s="148">
        <v>1</v>
      </c>
      <c r="AJ67" s="148">
        <v>149</v>
      </c>
      <c r="AK67" s="148">
        <v>1</v>
      </c>
      <c r="AL67" s="147">
        <f t="shared" si="68"/>
        <v>0.67114093959731547</v>
      </c>
      <c r="AM67" s="148">
        <v>1</v>
      </c>
      <c r="AN67" s="148">
        <v>57</v>
      </c>
      <c r="AO67" s="148">
        <v>46</v>
      </c>
      <c r="AP67" s="147">
        <f t="shared" si="69"/>
        <v>80.701754385964904</v>
      </c>
      <c r="AQ67" s="148">
        <v>5</v>
      </c>
      <c r="AR67" s="148">
        <v>42</v>
      </c>
      <c r="AS67" s="148">
        <v>1</v>
      </c>
      <c r="AT67" s="147">
        <f t="shared" si="70"/>
        <v>2.3809523809523809</v>
      </c>
      <c r="AU67" s="148">
        <v>1</v>
      </c>
      <c r="AV67" s="148">
        <v>44</v>
      </c>
      <c r="AW67" s="148">
        <v>36</v>
      </c>
      <c r="AX67" s="147">
        <f t="shared" si="71"/>
        <v>81.818181818181827</v>
      </c>
      <c r="AY67" s="148">
        <v>5</v>
      </c>
      <c r="AZ67" s="148">
        <v>180</v>
      </c>
      <c r="BA67" s="148">
        <v>126</v>
      </c>
      <c r="BB67" s="147">
        <f t="shared" si="72"/>
        <v>70</v>
      </c>
      <c r="BC67" s="148">
        <v>5</v>
      </c>
      <c r="BD67" s="148">
        <v>128</v>
      </c>
      <c r="BE67" s="148">
        <v>98</v>
      </c>
      <c r="BF67" s="147">
        <f t="shared" si="73"/>
        <v>76.5625</v>
      </c>
      <c r="BG67" s="148">
        <v>5</v>
      </c>
      <c r="BH67" s="148">
        <v>65</v>
      </c>
      <c r="BI67" s="148">
        <v>7</v>
      </c>
      <c r="BJ67" s="147">
        <f t="shared" si="74"/>
        <v>10.76923076923077</v>
      </c>
      <c r="BK67" s="148">
        <v>1</v>
      </c>
      <c r="BL67" s="148">
        <v>92</v>
      </c>
      <c r="BM67" s="148">
        <v>71</v>
      </c>
      <c r="BN67" s="147">
        <f t="shared" si="75"/>
        <v>77.173913043478265</v>
      </c>
      <c r="BO67" s="148">
        <v>5</v>
      </c>
      <c r="BP67" s="148">
        <v>96</v>
      </c>
      <c r="BQ67" s="148">
        <v>0</v>
      </c>
      <c r="BR67" s="147">
        <f t="shared" si="76"/>
        <v>0</v>
      </c>
      <c r="BS67" s="148">
        <v>1</v>
      </c>
      <c r="BT67" s="149">
        <f t="shared" si="77"/>
        <v>1530</v>
      </c>
      <c r="BU67" s="149">
        <f t="shared" si="78"/>
        <v>578</v>
      </c>
      <c r="BV67" s="145">
        <f t="shared" si="79"/>
        <v>37.777777777777779</v>
      </c>
      <c r="BW67" s="150">
        <v>2</v>
      </c>
      <c r="BX67" s="151">
        <v>145</v>
      </c>
      <c r="BY67" s="151">
        <v>0</v>
      </c>
      <c r="BZ67" s="146">
        <f t="shared" si="80"/>
        <v>0</v>
      </c>
      <c r="CA67" s="151">
        <v>1</v>
      </c>
      <c r="CB67" s="151">
        <v>314</v>
      </c>
      <c r="CC67" s="151">
        <v>1</v>
      </c>
      <c r="CD67" s="146">
        <f t="shared" si="81"/>
        <v>0.31847133757961782</v>
      </c>
      <c r="CE67" s="151">
        <v>1</v>
      </c>
      <c r="CF67" s="106">
        <f t="shared" si="82"/>
        <v>1989</v>
      </c>
      <c r="CG67" s="106">
        <f t="shared" si="83"/>
        <v>579</v>
      </c>
      <c r="CH67" s="147">
        <f t="shared" si="84"/>
        <v>29.110105580693816</v>
      </c>
      <c r="CI67" s="107">
        <v>1</v>
      </c>
      <c r="CJ67" s="105"/>
      <c r="CK67" s="48"/>
      <c r="CL67" s="48"/>
      <c r="CM67" s="48"/>
      <c r="CN67" s="48"/>
      <c r="CO67" s="48"/>
    </row>
    <row r="68" spans="1:95" s="35" customFormat="1" ht="135" customHeight="1">
      <c r="A68" s="103">
        <v>63</v>
      </c>
      <c r="B68" s="143" t="s">
        <v>82</v>
      </c>
      <c r="C68" s="144" t="s">
        <v>68</v>
      </c>
      <c r="D68" s="167">
        <v>106</v>
      </c>
      <c r="E68" s="159">
        <v>86</v>
      </c>
      <c r="F68" s="157">
        <f t="shared" si="60"/>
        <v>81.132075471698116</v>
      </c>
      <c r="G68" s="148">
        <v>5</v>
      </c>
      <c r="H68" s="148">
        <v>175</v>
      </c>
      <c r="I68" s="148">
        <v>160</v>
      </c>
      <c r="J68" s="147">
        <f t="shared" si="61"/>
        <v>91.428571428571431</v>
      </c>
      <c r="K68" s="148">
        <v>5</v>
      </c>
      <c r="L68" s="148">
        <v>139</v>
      </c>
      <c r="M68" s="148">
        <v>40</v>
      </c>
      <c r="N68" s="147">
        <f t="shared" si="62"/>
        <v>28.776978417266186</v>
      </c>
      <c r="O68" s="148">
        <v>1</v>
      </c>
      <c r="P68" s="148">
        <v>137</v>
      </c>
      <c r="Q68" s="148">
        <v>4</v>
      </c>
      <c r="R68" s="147">
        <f t="shared" si="63"/>
        <v>2.9197080291970803</v>
      </c>
      <c r="S68" s="148">
        <v>1</v>
      </c>
      <c r="T68" s="148">
        <v>112</v>
      </c>
      <c r="U68" s="148">
        <v>8</v>
      </c>
      <c r="V68" s="147">
        <f t="shared" si="64"/>
        <v>7.1428571428571423</v>
      </c>
      <c r="W68" s="148">
        <v>1</v>
      </c>
      <c r="X68" s="148">
        <v>88</v>
      </c>
      <c r="Y68" s="148">
        <v>47</v>
      </c>
      <c r="Z68" s="147">
        <f t="shared" si="65"/>
        <v>53.409090909090907</v>
      </c>
      <c r="AA68" s="148">
        <v>1</v>
      </c>
      <c r="AB68" s="148">
        <v>159</v>
      </c>
      <c r="AC68" s="148">
        <v>2</v>
      </c>
      <c r="AD68" s="147">
        <f t="shared" si="66"/>
        <v>1.257861635220126</v>
      </c>
      <c r="AE68" s="148">
        <v>1</v>
      </c>
      <c r="AF68" s="148">
        <v>86</v>
      </c>
      <c r="AG68" s="148">
        <v>30</v>
      </c>
      <c r="AH68" s="147">
        <f t="shared" si="67"/>
        <v>34.883720930232556</v>
      </c>
      <c r="AI68" s="148">
        <v>1</v>
      </c>
      <c r="AJ68" s="148">
        <v>279</v>
      </c>
      <c r="AK68" s="148">
        <v>2</v>
      </c>
      <c r="AL68" s="147">
        <f t="shared" si="68"/>
        <v>0.71684587813620071</v>
      </c>
      <c r="AM68" s="148">
        <v>1</v>
      </c>
      <c r="AN68" s="148">
        <v>85</v>
      </c>
      <c r="AO68" s="148">
        <v>73</v>
      </c>
      <c r="AP68" s="147">
        <f t="shared" si="69"/>
        <v>85.882352941176464</v>
      </c>
      <c r="AQ68" s="148">
        <v>5</v>
      </c>
      <c r="AR68" s="148">
        <v>61</v>
      </c>
      <c r="AS68" s="148">
        <v>41</v>
      </c>
      <c r="AT68" s="147">
        <f t="shared" si="70"/>
        <v>67.213114754098356</v>
      </c>
      <c r="AU68" s="148">
        <v>3</v>
      </c>
      <c r="AV68" s="148">
        <v>61</v>
      </c>
      <c r="AW68" s="148">
        <v>24</v>
      </c>
      <c r="AX68" s="147">
        <f t="shared" si="71"/>
        <v>39.344262295081968</v>
      </c>
      <c r="AY68" s="148">
        <v>1</v>
      </c>
      <c r="AZ68" s="148">
        <v>200</v>
      </c>
      <c r="BA68" s="148">
        <v>181</v>
      </c>
      <c r="BB68" s="147">
        <f t="shared" si="72"/>
        <v>90.5</v>
      </c>
      <c r="BC68" s="148">
        <v>5</v>
      </c>
      <c r="BD68" s="148">
        <v>211</v>
      </c>
      <c r="BE68" s="148">
        <v>166</v>
      </c>
      <c r="BF68" s="147">
        <f t="shared" si="73"/>
        <v>78.672985781990519</v>
      </c>
      <c r="BG68" s="148">
        <v>5</v>
      </c>
      <c r="BH68" s="148">
        <v>96</v>
      </c>
      <c r="BI68" s="148">
        <v>72</v>
      </c>
      <c r="BJ68" s="147">
        <f t="shared" si="74"/>
        <v>75</v>
      </c>
      <c r="BK68" s="148">
        <v>5</v>
      </c>
      <c r="BL68" s="148">
        <v>122</v>
      </c>
      <c r="BM68" s="148">
        <v>5</v>
      </c>
      <c r="BN68" s="147">
        <f t="shared" si="75"/>
        <v>4.0983606557377046</v>
      </c>
      <c r="BO68" s="148">
        <v>1</v>
      </c>
      <c r="BP68" s="148">
        <v>119</v>
      </c>
      <c r="BQ68" s="148">
        <v>10</v>
      </c>
      <c r="BR68" s="147">
        <f t="shared" si="76"/>
        <v>8.4033613445378155</v>
      </c>
      <c r="BS68" s="148">
        <v>1</v>
      </c>
      <c r="BT68" s="149">
        <f t="shared" si="77"/>
        <v>2236</v>
      </c>
      <c r="BU68" s="149">
        <f t="shared" si="78"/>
        <v>951</v>
      </c>
      <c r="BV68" s="145">
        <f t="shared" si="79"/>
        <v>42.531305903398923</v>
      </c>
      <c r="BW68" s="150">
        <v>1</v>
      </c>
      <c r="BX68" s="151">
        <v>185</v>
      </c>
      <c r="BY68" s="151">
        <v>1</v>
      </c>
      <c r="BZ68" s="146">
        <f t="shared" si="80"/>
        <v>0.54054054054054057</v>
      </c>
      <c r="CA68" s="151">
        <v>1</v>
      </c>
      <c r="CB68" s="151">
        <v>313</v>
      </c>
      <c r="CC68" s="151">
        <v>44</v>
      </c>
      <c r="CD68" s="146">
        <f t="shared" si="81"/>
        <v>14.057507987220447</v>
      </c>
      <c r="CE68" s="151">
        <v>1</v>
      </c>
      <c r="CF68" s="106">
        <f t="shared" si="82"/>
        <v>2734</v>
      </c>
      <c r="CG68" s="106">
        <f t="shared" si="83"/>
        <v>996</v>
      </c>
      <c r="CH68" s="147">
        <f t="shared" si="84"/>
        <v>36.430138990490121</v>
      </c>
      <c r="CI68" s="107">
        <v>1</v>
      </c>
      <c r="CJ68" s="105"/>
      <c r="CK68" s="48"/>
      <c r="CL68" s="48"/>
      <c r="CM68" s="48"/>
      <c r="CN68" s="48"/>
      <c r="CO68" s="48"/>
    </row>
    <row r="69" spans="1:95" s="35" customFormat="1" ht="135" customHeight="1">
      <c r="A69" s="103">
        <v>64</v>
      </c>
      <c r="B69" s="143" t="s">
        <v>83</v>
      </c>
      <c r="C69" s="144" t="s">
        <v>81</v>
      </c>
      <c r="D69" s="167">
        <v>106</v>
      </c>
      <c r="E69" s="159">
        <v>96</v>
      </c>
      <c r="F69" s="157">
        <f t="shared" si="60"/>
        <v>90.566037735849065</v>
      </c>
      <c r="G69" s="148">
        <v>5</v>
      </c>
      <c r="H69" s="148">
        <v>175</v>
      </c>
      <c r="I69" s="148">
        <v>0</v>
      </c>
      <c r="J69" s="147">
        <f t="shared" si="61"/>
        <v>0</v>
      </c>
      <c r="K69" s="148">
        <v>1</v>
      </c>
      <c r="L69" s="148">
        <v>139</v>
      </c>
      <c r="M69" s="148">
        <v>43</v>
      </c>
      <c r="N69" s="147">
        <f t="shared" si="62"/>
        <v>30.935251798561154</v>
      </c>
      <c r="O69" s="148">
        <v>2</v>
      </c>
      <c r="P69" s="148">
        <v>137</v>
      </c>
      <c r="Q69" s="148">
        <v>1</v>
      </c>
      <c r="R69" s="147">
        <f t="shared" si="63"/>
        <v>0.72992700729927007</v>
      </c>
      <c r="S69" s="148">
        <v>1</v>
      </c>
      <c r="T69" s="148">
        <v>112</v>
      </c>
      <c r="U69" s="148">
        <v>7</v>
      </c>
      <c r="V69" s="147">
        <f t="shared" si="64"/>
        <v>6.25</v>
      </c>
      <c r="W69" s="148">
        <v>1</v>
      </c>
      <c r="X69" s="148">
        <v>88</v>
      </c>
      <c r="Y69" s="148">
        <v>49</v>
      </c>
      <c r="Z69" s="147">
        <f t="shared" si="65"/>
        <v>55.68181818181818</v>
      </c>
      <c r="AA69" s="148">
        <v>4</v>
      </c>
      <c r="AB69" s="148">
        <v>159</v>
      </c>
      <c r="AC69" s="148">
        <v>2</v>
      </c>
      <c r="AD69" s="147">
        <f t="shared" si="66"/>
        <v>1.257861635220126</v>
      </c>
      <c r="AE69" s="148">
        <v>1</v>
      </c>
      <c r="AF69" s="148">
        <v>86</v>
      </c>
      <c r="AG69" s="148">
        <v>1</v>
      </c>
      <c r="AH69" s="147">
        <f t="shared" si="67"/>
        <v>1.1627906976744187</v>
      </c>
      <c r="AI69" s="148">
        <v>1</v>
      </c>
      <c r="AJ69" s="148">
        <v>279</v>
      </c>
      <c r="AK69" s="148">
        <v>3</v>
      </c>
      <c r="AL69" s="147">
        <f t="shared" si="68"/>
        <v>1.0752688172043012</v>
      </c>
      <c r="AM69" s="148">
        <v>1</v>
      </c>
      <c r="AN69" s="148">
        <v>85</v>
      </c>
      <c r="AO69" s="148">
        <v>84</v>
      </c>
      <c r="AP69" s="147">
        <f t="shared" si="69"/>
        <v>98.82352941176471</v>
      </c>
      <c r="AQ69" s="148">
        <v>5</v>
      </c>
      <c r="AR69" s="148">
        <v>61</v>
      </c>
      <c r="AS69" s="148">
        <v>40</v>
      </c>
      <c r="AT69" s="147">
        <f t="shared" si="70"/>
        <v>65.573770491803273</v>
      </c>
      <c r="AU69" s="148">
        <v>5</v>
      </c>
      <c r="AV69" s="148">
        <v>61</v>
      </c>
      <c r="AW69" s="148">
        <v>60</v>
      </c>
      <c r="AX69" s="147">
        <f t="shared" si="71"/>
        <v>98.360655737704917</v>
      </c>
      <c r="AY69" s="148">
        <v>5</v>
      </c>
      <c r="AZ69" s="148">
        <v>200</v>
      </c>
      <c r="BA69" s="148">
        <v>192</v>
      </c>
      <c r="BB69" s="147">
        <f t="shared" si="72"/>
        <v>96</v>
      </c>
      <c r="BC69" s="148">
        <v>5</v>
      </c>
      <c r="BD69" s="148">
        <v>211</v>
      </c>
      <c r="BE69" s="148">
        <v>141</v>
      </c>
      <c r="BF69" s="147">
        <f t="shared" si="73"/>
        <v>66.824644549763036</v>
      </c>
      <c r="BG69" s="148">
        <v>5</v>
      </c>
      <c r="BH69" s="148">
        <v>96</v>
      </c>
      <c r="BI69" s="148">
        <v>71</v>
      </c>
      <c r="BJ69" s="147">
        <f t="shared" si="74"/>
        <v>73.958333333333343</v>
      </c>
      <c r="BK69" s="148">
        <v>5</v>
      </c>
      <c r="BL69" s="148">
        <v>122</v>
      </c>
      <c r="BM69" s="148">
        <v>101</v>
      </c>
      <c r="BN69" s="147">
        <f t="shared" si="75"/>
        <v>82.786885245901644</v>
      </c>
      <c r="BO69" s="148">
        <v>5</v>
      </c>
      <c r="BP69" s="148">
        <v>119</v>
      </c>
      <c r="BQ69" s="148">
        <v>0</v>
      </c>
      <c r="BR69" s="147">
        <f t="shared" si="76"/>
        <v>0</v>
      </c>
      <c r="BS69" s="148">
        <v>1</v>
      </c>
      <c r="BT69" s="149">
        <f t="shared" si="77"/>
        <v>2236</v>
      </c>
      <c r="BU69" s="149">
        <f t="shared" si="78"/>
        <v>891</v>
      </c>
      <c r="BV69" s="145">
        <f t="shared" si="79"/>
        <v>39.847942754919501</v>
      </c>
      <c r="BW69" s="150">
        <v>2</v>
      </c>
      <c r="BX69" s="151">
        <v>185</v>
      </c>
      <c r="BY69" s="151">
        <v>1</v>
      </c>
      <c r="BZ69" s="146">
        <f t="shared" si="80"/>
        <v>0.54054054054054057</v>
      </c>
      <c r="CA69" s="151">
        <v>1</v>
      </c>
      <c r="CB69" s="151">
        <v>313</v>
      </c>
      <c r="CC69" s="151">
        <v>2</v>
      </c>
      <c r="CD69" s="146">
        <f t="shared" si="81"/>
        <v>0.63897763578274758</v>
      </c>
      <c r="CE69" s="151">
        <v>1</v>
      </c>
      <c r="CF69" s="106">
        <f t="shared" si="82"/>
        <v>2734</v>
      </c>
      <c r="CG69" s="106">
        <f t="shared" si="83"/>
        <v>894</v>
      </c>
      <c r="CH69" s="147">
        <f t="shared" si="84"/>
        <v>32.699341623994151</v>
      </c>
      <c r="CI69" s="107">
        <v>2</v>
      </c>
      <c r="CJ69" s="105"/>
      <c r="CK69" s="48"/>
      <c r="CL69" s="48"/>
      <c r="CM69" s="48"/>
      <c r="CN69" s="48"/>
      <c r="CO69" s="48"/>
    </row>
    <row r="70" spans="1:95" s="35" customFormat="1" ht="135" customHeight="1">
      <c r="A70" s="103">
        <v>65</v>
      </c>
      <c r="B70" s="143" t="s">
        <v>84</v>
      </c>
      <c r="C70" s="144" t="s">
        <v>68</v>
      </c>
      <c r="D70" s="167">
        <v>106</v>
      </c>
      <c r="E70" s="159">
        <v>99</v>
      </c>
      <c r="F70" s="157">
        <f t="shared" si="60"/>
        <v>93.396226415094347</v>
      </c>
      <c r="G70" s="148">
        <v>5</v>
      </c>
      <c r="H70" s="148">
        <v>175</v>
      </c>
      <c r="I70" s="148">
        <v>165</v>
      </c>
      <c r="J70" s="147">
        <f t="shared" si="61"/>
        <v>94.285714285714278</v>
      </c>
      <c r="K70" s="148">
        <v>5</v>
      </c>
      <c r="L70" s="148">
        <v>139</v>
      </c>
      <c r="M70" s="148">
        <v>138</v>
      </c>
      <c r="N70" s="147">
        <f t="shared" si="62"/>
        <v>99.280575539568346</v>
      </c>
      <c r="O70" s="148">
        <v>5</v>
      </c>
      <c r="P70" s="148">
        <v>137</v>
      </c>
      <c r="Q70" s="148">
        <v>8</v>
      </c>
      <c r="R70" s="147">
        <f t="shared" si="63"/>
        <v>5.8394160583941606</v>
      </c>
      <c r="S70" s="148">
        <v>1</v>
      </c>
      <c r="T70" s="148">
        <v>112</v>
      </c>
      <c r="U70" s="148">
        <v>10</v>
      </c>
      <c r="V70" s="147">
        <f t="shared" si="64"/>
        <v>8.9285714285714288</v>
      </c>
      <c r="W70" s="148">
        <v>1</v>
      </c>
      <c r="X70" s="148">
        <v>88</v>
      </c>
      <c r="Y70" s="148">
        <v>49</v>
      </c>
      <c r="Z70" s="147">
        <f t="shared" si="65"/>
        <v>55.68181818181818</v>
      </c>
      <c r="AA70" s="148">
        <v>1</v>
      </c>
      <c r="AB70" s="148">
        <v>159</v>
      </c>
      <c r="AC70" s="148">
        <v>159</v>
      </c>
      <c r="AD70" s="147">
        <f t="shared" si="66"/>
        <v>100</v>
      </c>
      <c r="AE70" s="148">
        <v>5</v>
      </c>
      <c r="AF70" s="148">
        <v>86</v>
      </c>
      <c r="AG70" s="148">
        <v>51</v>
      </c>
      <c r="AH70" s="147">
        <f t="shared" si="67"/>
        <v>59.302325581395351</v>
      </c>
      <c r="AI70" s="148">
        <v>1</v>
      </c>
      <c r="AJ70" s="148">
        <v>279</v>
      </c>
      <c r="AK70" s="148">
        <v>6</v>
      </c>
      <c r="AL70" s="147">
        <f t="shared" si="68"/>
        <v>2.1505376344086025</v>
      </c>
      <c r="AM70" s="148">
        <v>1</v>
      </c>
      <c r="AN70" s="148">
        <v>85</v>
      </c>
      <c r="AO70" s="148">
        <v>84</v>
      </c>
      <c r="AP70" s="147">
        <f t="shared" si="69"/>
        <v>98.82352941176471</v>
      </c>
      <c r="AQ70" s="148">
        <v>5</v>
      </c>
      <c r="AR70" s="148">
        <v>61</v>
      </c>
      <c r="AS70" s="148">
        <v>42</v>
      </c>
      <c r="AT70" s="147">
        <f t="shared" si="70"/>
        <v>68.852459016393439</v>
      </c>
      <c r="AU70" s="148">
        <v>3</v>
      </c>
      <c r="AV70" s="148">
        <v>61</v>
      </c>
      <c r="AW70" s="148">
        <v>61</v>
      </c>
      <c r="AX70" s="147">
        <f t="shared" si="71"/>
        <v>100</v>
      </c>
      <c r="AY70" s="148">
        <v>5</v>
      </c>
      <c r="AZ70" s="148">
        <v>200</v>
      </c>
      <c r="BA70" s="148">
        <v>192</v>
      </c>
      <c r="BB70" s="147">
        <f t="shared" si="72"/>
        <v>96</v>
      </c>
      <c r="BC70" s="148">
        <v>5</v>
      </c>
      <c r="BD70" s="148">
        <v>211</v>
      </c>
      <c r="BE70" s="148">
        <v>169</v>
      </c>
      <c r="BF70" s="147">
        <f t="shared" si="73"/>
        <v>80.09478672985783</v>
      </c>
      <c r="BG70" s="148">
        <v>5</v>
      </c>
      <c r="BH70" s="148">
        <v>96</v>
      </c>
      <c r="BI70" s="148">
        <v>73</v>
      </c>
      <c r="BJ70" s="147">
        <f t="shared" si="74"/>
        <v>76.041666666666657</v>
      </c>
      <c r="BK70" s="148">
        <v>5</v>
      </c>
      <c r="BL70" s="148">
        <v>122</v>
      </c>
      <c r="BM70" s="148">
        <v>119</v>
      </c>
      <c r="BN70" s="147">
        <f t="shared" si="75"/>
        <v>97.540983606557376</v>
      </c>
      <c r="BO70" s="148">
        <v>5</v>
      </c>
      <c r="BP70" s="148">
        <v>119</v>
      </c>
      <c r="BQ70" s="148">
        <v>12</v>
      </c>
      <c r="BR70" s="147">
        <f t="shared" si="76"/>
        <v>10.084033613445378</v>
      </c>
      <c r="BS70" s="148">
        <v>1</v>
      </c>
      <c r="BT70" s="149">
        <f t="shared" si="77"/>
        <v>2236</v>
      </c>
      <c r="BU70" s="149">
        <f t="shared" si="78"/>
        <v>1437</v>
      </c>
      <c r="BV70" s="145">
        <f t="shared" si="79"/>
        <v>64.266547406082296</v>
      </c>
      <c r="BW70" s="150">
        <v>2</v>
      </c>
      <c r="BX70" s="151">
        <v>185</v>
      </c>
      <c r="BY70" s="151">
        <v>5</v>
      </c>
      <c r="BZ70" s="146">
        <f t="shared" si="80"/>
        <v>2.7027027027027026</v>
      </c>
      <c r="CA70" s="151">
        <v>1</v>
      </c>
      <c r="CB70" s="151">
        <v>313</v>
      </c>
      <c r="CC70" s="151">
        <v>51</v>
      </c>
      <c r="CD70" s="146">
        <f t="shared" si="81"/>
        <v>16.293929712460063</v>
      </c>
      <c r="CE70" s="151">
        <v>1</v>
      </c>
      <c r="CF70" s="106">
        <f t="shared" si="82"/>
        <v>2734</v>
      </c>
      <c r="CG70" s="106">
        <f t="shared" si="83"/>
        <v>1493</v>
      </c>
      <c r="CH70" s="147">
        <f t="shared" si="84"/>
        <v>54.608632040965617</v>
      </c>
      <c r="CI70" s="107">
        <v>1</v>
      </c>
      <c r="CJ70" s="105"/>
      <c r="CK70" s="48"/>
      <c r="CL70" s="48"/>
      <c r="CM70" s="48"/>
      <c r="CN70" s="48"/>
      <c r="CO70" s="48"/>
    </row>
    <row r="71" spans="1:95" s="35" customFormat="1" ht="135" customHeight="1">
      <c r="A71" s="103">
        <v>66</v>
      </c>
      <c r="B71" s="143" t="s">
        <v>85</v>
      </c>
      <c r="C71" s="144" t="s">
        <v>68</v>
      </c>
      <c r="D71" s="167">
        <v>327</v>
      </c>
      <c r="E71" s="159">
        <v>248</v>
      </c>
      <c r="F71" s="157">
        <f t="shared" si="60"/>
        <v>75.840978593272169</v>
      </c>
      <c r="G71" s="148">
        <v>5</v>
      </c>
      <c r="H71" s="148">
        <v>278</v>
      </c>
      <c r="I71" s="148">
        <v>8</v>
      </c>
      <c r="J71" s="147">
        <f t="shared" si="61"/>
        <v>2.877697841726619</v>
      </c>
      <c r="K71" s="148">
        <v>1</v>
      </c>
      <c r="L71" s="148">
        <v>342</v>
      </c>
      <c r="M71" s="148">
        <v>14</v>
      </c>
      <c r="N71" s="147">
        <f t="shared" si="62"/>
        <v>4.0935672514619883</v>
      </c>
      <c r="O71" s="148">
        <v>1</v>
      </c>
      <c r="P71" s="148">
        <v>432</v>
      </c>
      <c r="Q71" s="148">
        <v>21</v>
      </c>
      <c r="R71" s="147">
        <f t="shared" si="63"/>
        <v>4.8611111111111116</v>
      </c>
      <c r="S71" s="148">
        <v>1</v>
      </c>
      <c r="T71" s="148">
        <v>300</v>
      </c>
      <c r="U71" s="148">
        <v>25</v>
      </c>
      <c r="V71" s="147">
        <f t="shared" si="64"/>
        <v>8.3333333333333321</v>
      </c>
      <c r="W71" s="148">
        <v>1</v>
      </c>
      <c r="X71" s="148">
        <v>291</v>
      </c>
      <c r="Y71" s="148">
        <v>17</v>
      </c>
      <c r="Z71" s="147">
        <f t="shared" si="65"/>
        <v>5.8419243986254292</v>
      </c>
      <c r="AA71" s="148">
        <v>1</v>
      </c>
      <c r="AB71" s="148">
        <v>313</v>
      </c>
      <c r="AC71" s="148">
        <v>1</v>
      </c>
      <c r="AD71" s="147">
        <f t="shared" si="66"/>
        <v>0.31948881789137379</v>
      </c>
      <c r="AE71" s="148">
        <v>1</v>
      </c>
      <c r="AF71" s="148">
        <v>263</v>
      </c>
      <c r="AG71" s="148">
        <v>0</v>
      </c>
      <c r="AH71" s="147">
        <f t="shared" si="67"/>
        <v>0</v>
      </c>
      <c r="AI71" s="148">
        <v>1</v>
      </c>
      <c r="AJ71" s="148">
        <v>743</v>
      </c>
      <c r="AK71" s="148">
        <v>10</v>
      </c>
      <c r="AL71" s="147">
        <f t="shared" si="68"/>
        <v>1.3458950201884252</v>
      </c>
      <c r="AM71" s="148">
        <v>1</v>
      </c>
      <c r="AN71" s="148">
        <v>220</v>
      </c>
      <c r="AO71" s="148">
        <v>214</v>
      </c>
      <c r="AP71" s="147">
        <f t="shared" si="69"/>
        <v>97.27272727272728</v>
      </c>
      <c r="AQ71" s="148">
        <v>5</v>
      </c>
      <c r="AR71" s="148">
        <v>169</v>
      </c>
      <c r="AS71" s="148">
        <v>14</v>
      </c>
      <c r="AT71" s="147">
        <f t="shared" si="70"/>
        <v>8.2840236686390547</v>
      </c>
      <c r="AU71" s="148">
        <v>1</v>
      </c>
      <c r="AV71" s="148">
        <v>145</v>
      </c>
      <c r="AW71" s="148">
        <v>11</v>
      </c>
      <c r="AX71" s="147">
        <f t="shared" si="71"/>
        <v>7.5862068965517242</v>
      </c>
      <c r="AY71" s="148">
        <v>1</v>
      </c>
      <c r="AZ71" s="148">
        <v>510</v>
      </c>
      <c r="BA71" s="148">
        <v>325</v>
      </c>
      <c r="BB71" s="147">
        <f t="shared" si="72"/>
        <v>63.725490196078425</v>
      </c>
      <c r="BC71" s="148">
        <v>2</v>
      </c>
      <c r="BD71" s="148">
        <v>475</v>
      </c>
      <c r="BE71" s="148">
        <v>273</v>
      </c>
      <c r="BF71" s="147">
        <f t="shared" si="73"/>
        <v>57.473684210526322</v>
      </c>
      <c r="BG71" s="148">
        <v>1</v>
      </c>
      <c r="BH71" s="148">
        <v>147</v>
      </c>
      <c r="BI71" s="148">
        <v>9</v>
      </c>
      <c r="BJ71" s="147">
        <f t="shared" si="74"/>
        <v>6.1224489795918364</v>
      </c>
      <c r="BK71" s="148">
        <v>1</v>
      </c>
      <c r="BL71" s="148">
        <v>249</v>
      </c>
      <c r="BM71" s="148">
        <v>177</v>
      </c>
      <c r="BN71" s="147">
        <f t="shared" si="75"/>
        <v>71.084337349397586</v>
      </c>
      <c r="BO71" s="148">
        <v>4</v>
      </c>
      <c r="BP71" s="148">
        <v>291</v>
      </c>
      <c r="BQ71" s="148">
        <v>10</v>
      </c>
      <c r="BR71" s="147">
        <f t="shared" si="76"/>
        <v>3.4364261168384882</v>
      </c>
      <c r="BS71" s="148">
        <v>1</v>
      </c>
      <c r="BT71" s="149">
        <f t="shared" si="77"/>
        <v>5495</v>
      </c>
      <c r="BU71" s="149">
        <f t="shared" si="78"/>
        <v>1377</v>
      </c>
      <c r="BV71" s="145">
        <f t="shared" si="79"/>
        <v>25.059144676979074</v>
      </c>
      <c r="BW71" s="150">
        <v>1</v>
      </c>
      <c r="BX71" s="151">
        <v>458</v>
      </c>
      <c r="BY71" s="151">
        <v>0</v>
      </c>
      <c r="BZ71" s="146">
        <f t="shared" si="80"/>
        <v>0</v>
      </c>
      <c r="CA71" s="151">
        <v>1</v>
      </c>
      <c r="CB71" s="151">
        <v>212</v>
      </c>
      <c r="CC71" s="151">
        <v>4</v>
      </c>
      <c r="CD71" s="146">
        <f t="shared" si="81"/>
        <v>1.8867924528301887</v>
      </c>
      <c r="CE71" s="151">
        <v>1</v>
      </c>
      <c r="CF71" s="106">
        <f t="shared" si="82"/>
        <v>6165</v>
      </c>
      <c r="CG71" s="106">
        <f t="shared" si="83"/>
        <v>1381</v>
      </c>
      <c r="CH71" s="147">
        <f t="shared" si="84"/>
        <v>22.400648824006488</v>
      </c>
      <c r="CI71" s="107">
        <v>1</v>
      </c>
      <c r="CJ71" s="105"/>
      <c r="CK71" s="48"/>
      <c r="CL71" s="48"/>
      <c r="CM71" s="48"/>
      <c r="CN71" s="48"/>
      <c r="CO71" s="48"/>
    </row>
    <row r="72" spans="1:95" s="35" customFormat="1" ht="135" customHeight="1">
      <c r="A72" s="103">
        <v>67</v>
      </c>
      <c r="B72" s="143" t="s">
        <v>86</v>
      </c>
      <c r="C72" s="144" t="s">
        <v>68</v>
      </c>
      <c r="D72" s="167">
        <v>327</v>
      </c>
      <c r="E72" s="159">
        <v>306</v>
      </c>
      <c r="F72" s="157">
        <f t="shared" si="60"/>
        <v>93.577981651376149</v>
      </c>
      <c r="G72" s="148">
        <v>5</v>
      </c>
      <c r="H72" s="148">
        <v>378</v>
      </c>
      <c r="I72" s="148">
        <v>15</v>
      </c>
      <c r="J72" s="147">
        <f t="shared" si="61"/>
        <v>3.9682539682539679</v>
      </c>
      <c r="K72" s="148">
        <v>1</v>
      </c>
      <c r="L72" s="148">
        <v>342</v>
      </c>
      <c r="M72" s="148">
        <v>16</v>
      </c>
      <c r="N72" s="147">
        <f t="shared" si="62"/>
        <v>4.6783625730994149</v>
      </c>
      <c r="O72" s="148">
        <v>1</v>
      </c>
      <c r="P72" s="148">
        <v>432</v>
      </c>
      <c r="Q72" s="148">
        <v>36</v>
      </c>
      <c r="R72" s="147">
        <f t="shared" si="63"/>
        <v>8.3333333333333321</v>
      </c>
      <c r="S72" s="148">
        <v>1</v>
      </c>
      <c r="T72" s="148">
        <v>300</v>
      </c>
      <c r="U72" s="148">
        <v>36</v>
      </c>
      <c r="V72" s="147">
        <f t="shared" si="64"/>
        <v>12</v>
      </c>
      <c r="W72" s="148">
        <v>1</v>
      </c>
      <c r="X72" s="148">
        <v>291</v>
      </c>
      <c r="Y72" s="148">
        <v>22</v>
      </c>
      <c r="Z72" s="147">
        <f t="shared" si="65"/>
        <v>7.5601374570446733</v>
      </c>
      <c r="AA72" s="148">
        <v>1</v>
      </c>
      <c r="AB72" s="148">
        <v>313</v>
      </c>
      <c r="AC72" s="148">
        <v>48</v>
      </c>
      <c r="AD72" s="147">
        <f t="shared" si="66"/>
        <v>15.335463258785943</v>
      </c>
      <c r="AE72" s="148">
        <v>1</v>
      </c>
      <c r="AF72" s="148">
        <v>263</v>
      </c>
      <c r="AG72" s="148">
        <v>3</v>
      </c>
      <c r="AH72" s="147">
        <f t="shared" si="67"/>
        <v>1.1406844106463878</v>
      </c>
      <c r="AI72" s="148">
        <v>1</v>
      </c>
      <c r="AJ72" s="148">
        <v>743</v>
      </c>
      <c r="AK72" s="148">
        <v>28</v>
      </c>
      <c r="AL72" s="147">
        <f t="shared" si="68"/>
        <v>3.768506056527591</v>
      </c>
      <c r="AM72" s="148">
        <v>1</v>
      </c>
      <c r="AN72" s="148">
        <v>220</v>
      </c>
      <c r="AO72" s="148">
        <v>214</v>
      </c>
      <c r="AP72" s="147">
        <f t="shared" si="69"/>
        <v>97.27272727272728</v>
      </c>
      <c r="AQ72" s="148">
        <v>5</v>
      </c>
      <c r="AR72" s="148">
        <v>169</v>
      </c>
      <c r="AS72" s="148">
        <v>18</v>
      </c>
      <c r="AT72" s="147">
        <f t="shared" si="70"/>
        <v>10.650887573964498</v>
      </c>
      <c r="AU72" s="148">
        <v>1</v>
      </c>
      <c r="AV72" s="148">
        <v>145</v>
      </c>
      <c r="AW72" s="148">
        <v>101</v>
      </c>
      <c r="AX72" s="147">
        <f t="shared" si="71"/>
        <v>69.655172413793096</v>
      </c>
      <c r="AY72" s="148">
        <v>3</v>
      </c>
      <c r="AZ72" s="148">
        <v>510</v>
      </c>
      <c r="BA72" s="148">
        <v>371</v>
      </c>
      <c r="BB72" s="147">
        <f t="shared" si="72"/>
        <v>72.745098039215677</v>
      </c>
      <c r="BC72" s="148">
        <v>4</v>
      </c>
      <c r="BD72" s="148">
        <v>475</v>
      </c>
      <c r="BE72" s="148">
        <v>276</v>
      </c>
      <c r="BF72" s="147">
        <f t="shared" si="73"/>
        <v>58.10526315789474</v>
      </c>
      <c r="BG72" s="148">
        <v>1</v>
      </c>
      <c r="BH72" s="148">
        <v>147</v>
      </c>
      <c r="BI72" s="148">
        <v>15</v>
      </c>
      <c r="BJ72" s="147">
        <f t="shared" si="74"/>
        <v>10.204081632653061</v>
      </c>
      <c r="BK72" s="148">
        <v>1</v>
      </c>
      <c r="BL72" s="148">
        <v>249</v>
      </c>
      <c r="BM72" s="148">
        <v>66</v>
      </c>
      <c r="BN72" s="147">
        <f t="shared" si="75"/>
        <v>26.506024096385545</v>
      </c>
      <c r="BO72" s="148">
        <v>1</v>
      </c>
      <c r="BP72" s="148">
        <v>291</v>
      </c>
      <c r="BQ72" s="148">
        <v>16</v>
      </c>
      <c r="BR72" s="147">
        <f t="shared" si="76"/>
        <v>5.4982817869415808</v>
      </c>
      <c r="BS72" s="148">
        <v>1</v>
      </c>
      <c r="BT72" s="149">
        <f t="shared" si="77"/>
        <v>5595</v>
      </c>
      <c r="BU72" s="149">
        <f t="shared" si="78"/>
        <v>1587</v>
      </c>
      <c r="BV72" s="145">
        <f t="shared" si="79"/>
        <v>28.364611260053618</v>
      </c>
      <c r="BW72" s="150">
        <v>1</v>
      </c>
      <c r="BX72" s="151">
        <v>458</v>
      </c>
      <c r="BY72" s="151">
        <v>12</v>
      </c>
      <c r="BZ72" s="146">
        <f t="shared" si="80"/>
        <v>2.6200873362445414</v>
      </c>
      <c r="CA72" s="151">
        <v>1</v>
      </c>
      <c r="CB72" s="151">
        <v>212</v>
      </c>
      <c r="CC72" s="151">
        <v>13</v>
      </c>
      <c r="CD72" s="146">
        <f t="shared" si="81"/>
        <v>6.132075471698113</v>
      </c>
      <c r="CE72" s="151">
        <v>1</v>
      </c>
      <c r="CF72" s="106">
        <f t="shared" si="82"/>
        <v>6265</v>
      </c>
      <c r="CG72" s="106">
        <f t="shared" si="83"/>
        <v>1612</v>
      </c>
      <c r="CH72" s="147">
        <f t="shared" si="84"/>
        <v>25.730247406225061</v>
      </c>
      <c r="CI72" s="107">
        <v>1</v>
      </c>
      <c r="CJ72" s="105"/>
      <c r="CK72" s="48"/>
      <c r="CL72" s="48"/>
      <c r="CM72" s="48"/>
      <c r="CN72" s="48"/>
      <c r="CO72" s="48"/>
    </row>
    <row r="73" spans="1:95" s="35" customFormat="1" ht="135" customHeight="1">
      <c r="A73" s="103">
        <v>68</v>
      </c>
      <c r="B73" s="143" t="s">
        <v>87</v>
      </c>
      <c r="C73" s="144" t="s">
        <v>105</v>
      </c>
      <c r="D73" s="167">
        <v>444</v>
      </c>
      <c r="E73" s="159">
        <v>196</v>
      </c>
      <c r="F73" s="157">
        <f t="shared" si="60"/>
        <v>44.144144144144143</v>
      </c>
      <c r="G73" s="148">
        <v>3</v>
      </c>
      <c r="H73" s="148">
        <v>508</v>
      </c>
      <c r="I73" s="148">
        <v>322</v>
      </c>
      <c r="J73" s="147">
        <f t="shared" si="61"/>
        <v>63.385826771653541</v>
      </c>
      <c r="K73" s="148">
        <v>5</v>
      </c>
      <c r="L73" s="148">
        <v>400</v>
      </c>
      <c r="M73" s="148">
        <v>239</v>
      </c>
      <c r="N73" s="147">
        <f t="shared" si="62"/>
        <v>59.75</v>
      </c>
      <c r="O73" s="148">
        <v>4</v>
      </c>
      <c r="P73" s="148">
        <v>507</v>
      </c>
      <c r="Q73" s="148">
        <v>8</v>
      </c>
      <c r="R73" s="147">
        <f t="shared" si="63"/>
        <v>1.5779092702169626</v>
      </c>
      <c r="S73" s="148">
        <v>1</v>
      </c>
      <c r="T73" s="148">
        <v>275</v>
      </c>
      <c r="U73" s="148">
        <v>256</v>
      </c>
      <c r="V73" s="147">
        <f t="shared" si="64"/>
        <v>93.090909090909093</v>
      </c>
      <c r="W73" s="148">
        <v>5</v>
      </c>
      <c r="X73" s="148">
        <v>384</v>
      </c>
      <c r="Y73" s="148">
        <v>307</v>
      </c>
      <c r="Z73" s="147">
        <f t="shared" si="65"/>
        <v>79.947916666666657</v>
      </c>
      <c r="AA73" s="148">
        <v>5</v>
      </c>
      <c r="AB73" s="148">
        <v>399</v>
      </c>
      <c r="AC73" s="148">
        <v>10</v>
      </c>
      <c r="AD73" s="147">
        <f t="shared" si="66"/>
        <v>2.5062656641604009</v>
      </c>
      <c r="AE73" s="148">
        <v>1</v>
      </c>
      <c r="AF73" s="148">
        <v>428</v>
      </c>
      <c r="AG73" s="148">
        <v>313</v>
      </c>
      <c r="AH73" s="147">
        <f t="shared" si="67"/>
        <v>73.130841121495322</v>
      </c>
      <c r="AI73" s="148">
        <v>5</v>
      </c>
      <c r="AJ73" s="148">
        <v>573</v>
      </c>
      <c r="AK73" s="148">
        <v>1</v>
      </c>
      <c r="AL73" s="147">
        <f t="shared" si="68"/>
        <v>0.17452006980802792</v>
      </c>
      <c r="AM73" s="148">
        <v>1</v>
      </c>
      <c r="AN73" s="148">
        <v>194</v>
      </c>
      <c r="AO73" s="148">
        <v>168</v>
      </c>
      <c r="AP73" s="147">
        <f t="shared" si="69"/>
        <v>86.597938144329902</v>
      </c>
      <c r="AQ73" s="148">
        <v>5</v>
      </c>
      <c r="AR73" s="148">
        <v>226</v>
      </c>
      <c r="AS73" s="148">
        <v>217</v>
      </c>
      <c r="AT73" s="147">
        <f t="shared" si="70"/>
        <v>96.017699115044252</v>
      </c>
      <c r="AU73" s="148">
        <v>5</v>
      </c>
      <c r="AV73" s="148">
        <v>192</v>
      </c>
      <c r="AW73" s="148">
        <v>41</v>
      </c>
      <c r="AX73" s="147">
        <f t="shared" si="71"/>
        <v>21.354166666666664</v>
      </c>
      <c r="AY73" s="148">
        <v>1</v>
      </c>
      <c r="AZ73" s="148">
        <v>524</v>
      </c>
      <c r="BA73" s="148">
        <v>216</v>
      </c>
      <c r="BB73" s="147">
        <f t="shared" si="72"/>
        <v>41.221374045801525</v>
      </c>
      <c r="BC73" s="148">
        <v>3</v>
      </c>
      <c r="BD73" s="148">
        <v>400</v>
      </c>
      <c r="BE73" s="148">
        <v>88</v>
      </c>
      <c r="BF73" s="147">
        <f t="shared" si="73"/>
        <v>22</v>
      </c>
      <c r="BG73" s="148">
        <v>1</v>
      </c>
      <c r="BH73" s="148">
        <v>456</v>
      </c>
      <c r="BI73" s="148">
        <v>358</v>
      </c>
      <c r="BJ73" s="147">
        <f t="shared" si="74"/>
        <v>78.508771929824562</v>
      </c>
      <c r="BK73" s="148">
        <v>5</v>
      </c>
      <c r="BL73" s="148">
        <v>197</v>
      </c>
      <c r="BM73" s="148">
        <v>9</v>
      </c>
      <c r="BN73" s="147">
        <f t="shared" si="75"/>
        <v>4.5685279187817258</v>
      </c>
      <c r="BO73" s="148">
        <v>1</v>
      </c>
      <c r="BP73" s="148">
        <v>224</v>
      </c>
      <c r="BQ73" s="148">
        <v>2</v>
      </c>
      <c r="BR73" s="147">
        <f t="shared" si="76"/>
        <v>0.89285714285714279</v>
      </c>
      <c r="BS73" s="148">
        <v>1</v>
      </c>
      <c r="BT73" s="149">
        <f t="shared" si="77"/>
        <v>6331</v>
      </c>
      <c r="BU73" s="149">
        <f t="shared" si="78"/>
        <v>2751</v>
      </c>
      <c r="BV73" s="145">
        <f t="shared" si="79"/>
        <v>43.452851050386982</v>
      </c>
      <c r="BW73" s="150">
        <v>3</v>
      </c>
      <c r="BX73" s="151">
        <v>538</v>
      </c>
      <c r="BY73" s="151">
        <v>252</v>
      </c>
      <c r="BZ73" s="146">
        <f t="shared" si="80"/>
        <v>46.840148698884761</v>
      </c>
      <c r="CA73" s="151">
        <v>3</v>
      </c>
      <c r="CB73" s="151">
        <v>1119</v>
      </c>
      <c r="CC73" s="151">
        <v>10</v>
      </c>
      <c r="CD73" s="146">
        <f t="shared" si="81"/>
        <v>0.89365504915102767</v>
      </c>
      <c r="CE73" s="151">
        <v>1</v>
      </c>
      <c r="CF73" s="106">
        <f t="shared" si="82"/>
        <v>7988</v>
      </c>
      <c r="CG73" s="106">
        <f t="shared" si="83"/>
        <v>3013</v>
      </c>
      <c r="CH73" s="147">
        <f t="shared" si="84"/>
        <v>37.71907861792689</v>
      </c>
      <c r="CI73" s="107">
        <v>2</v>
      </c>
      <c r="CJ73" s="105"/>
      <c r="CK73" s="48"/>
      <c r="CL73" s="48"/>
      <c r="CM73" s="48"/>
      <c r="CN73" s="48"/>
      <c r="CO73" s="48"/>
    </row>
    <row r="74" spans="1:95" s="35" customFormat="1" ht="135" customHeight="1">
      <c r="A74" s="103">
        <v>69</v>
      </c>
      <c r="B74" s="143" t="s">
        <v>88</v>
      </c>
      <c r="C74" s="144" t="s">
        <v>106</v>
      </c>
      <c r="D74" s="167">
        <v>1224</v>
      </c>
      <c r="E74" s="159">
        <v>805</v>
      </c>
      <c r="F74" s="157">
        <f t="shared" si="60"/>
        <v>65.767973856209153</v>
      </c>
      <c r="G74" s="148">
        <v>5</v>
      </c>
      <c r="H74" s="148">
        <v>1317</v>
      </c>
      <c r="I74" s="148">
        <v>1300</v>
      </c>
      <c r="J74" s="147">
        <f t="shared" si="61"/>
        <v>98.709187547456338</v>
      </c>
      <c r="K74" s="148">
        <v>5</v>
      </c>
      <c r="L74" s="148">
        <v>945</v>
      </c>
      <c r="M74" s="148">
        <v>829</v>
      </c>
      <c r="N74" s="147">
        <f t="shared" si="62"/>
        <v>87.724867724867721</v>
      </c>
      <c r="O74" s="148">
        <v>5</v>
      </c>
      <c r="P74" s="148">
        <v>1283</v>
      </c>
      <c r="Q74" s="148">
        <v>22</v>
      </c>
      <c r="R74" s="147">
        <f t="shared" si="63"/>
        <v>1.7147310989867499</v>
      </c>
      <c r="S74" s="148">
        <v>1</v>
      </c>
      <c r="T74" s="148">
        <v>881</v>
      </c>
      <c r="U74" s="148">
        <v>843</v>
      </c>
      <c r="V74" s="147">
        <f t="shared" si="64"/>
        <v>95.686719636776388</v>
      </c>
      <c r="W74" s="148">
        <v>5</v>
      </c>
      <c r="X74" s="148">
        <v>773</v>
      </c>
      <c r="Y74" s="148">
        <v>770</v>
      </c>
      <c r="Z74" s="147">
        <f t="shared" si="65"/>
        <v>99.611901681759377</v>
      </c>
      <c r="AA74" s="148">
        <v>5</v>
      </c>
      <c r="AB74" s="148">
        <v>847</v>
      </c>
      <c r="AC74" s="148">
        <v>13</v>
      </c>
      <c r="AD74" s="147">
        <f t="shared" si="66"/>
        <v>1.5348288075560803</v>
      </c>
      <c r="AE74" s="148">
        <v>1</v>
      </c>
      <c r="AF74" s="148">
        <v>885</v>
      </c>
      <c r="AG74" s="148">
        <v>857</v>
      </c>
      <c r="AH74" s="147">
        <f t="shared" si="67"/>
        <v>96.836158192090394</v>
      </c>
      <c r="AI74" s="148">
        <v>5</v>
      </c>
      <c r="AJ74" s="148">
        <v>1549</v>
      </c>
      <c r="AK74" s="148">
        <v>4</v>
      </c>
      <c r="AL74" s="147">
        <f t="shared" si="68"/>
        <v>0.25823111684958033</v>
      </c>
      <c r="AM74" s="148">
        <v>1</v>
      </c>
      <c r="AN74" s="148">
        <v>596</v>
      </c>
      <c r="AO74" s="148">
        <v>590</v>
      </c>
      <c r="AP74" s="147">
        <f t="shared" si="69"/>
        <v>98.993288590604024</v>
      </c>
      <c r="AQ74" s="148">
        <v>5</v>
      </c>
      <c r="AR74" s="148">
        <v>592</v>
      </c>
      <c r="AS74" s="148">
        <v>574</v>
      </c>
      <c r="AT74" s="147">
        <f t="shared" si="70"/>
        <v>96.959459459459467</v>
      </c>
      <c r="AU74" s="148">
        <v>5</v>
      </c>
      <c r="AV74" s="148">
        <v>568</v>
      </c>
      <c r="AW74" s="148">
        <v>87</v>
      </c>
      <c r="AX74" s="147">
        <f t="shared" si="71"/>
        <v>15.316901408450704</v>
      </c>
      <c r="AY74" s="148">
        <v>1</v>
      </c>
      <c r="AZ74" s="148">
        <v>1261</v>
      </c>
      <c r="BA74" s="148">
        <v>708</v>
      </c>
      <c r="BB74" s="147">
        <f t="shared" si="72"/>
        <v>56.145915939730372</v>
      </c>
      <c r="BC74" s="148">
        <v>4</v>
      </c>
      <c r="BD74" s="148">
        <v>1048</v>
      </c>
      <c r="BE74" s="148">
        <v>932</v>
      </c>
      <c r="BF74" s="147">
        <f t="shared" si="73"/>
        <v>88.931297709923669</v>
      </c>
      <c r="BG74" s="148">
        <v>5</v>
      </c>
      <c r="BH74" s="148">
        <v>1567</v>
      </c>
      <c r="BI74" s="148">
        <v>1101</v>
      </c>
      <c r="BJ74" s="147">
        <f t="shared" si="74"/>
        <v>70.261646458200374</v>
      </c>
      <c r="BK74" s="148">
        <v>5</v>
      </c>
      <c r="BL74" s="148">
        <v>526</v>
      </c>
      <c r="BM74" s="148">
        <v>16</v>
      </c>
      <c r="BN74" s="147">
        <f t="shared" si="75"/>
        <v>3.041825095057034</v>
      </c>
      <c r="BO74" s="148">
        <v>1</v>
      </c>
      <c r="BP74" s="148">
        <v>601</v>
      </c>
      <c r="BQ74" s="148">
        <v>5</v>
      </c>
      <c r="BR74" s="147">
        <f t="shared" si="76"/>
        <v>0.83194675540765384</v>
      </c>
      <c r="BS74" s="148">
        <v>1</v>
      </c>
      <c r="BT74" s="149">
        <f t="shared" si="77"/>
        <v>16463</v>
      </c>
      <c r="BU74" s="149">
        <f t="shared" si="78"/>
        <v>9456</v>
      </c>
      <c r="BV74" s="145">
        <f t="shared" si="79"/>
        <v>57.437891028366643</v>
      </c>
      <c r="BW74" s="150">
        <v>4</v>
      </c>
      <c r="BX74" s="151">
        <v>1278</v>
      </c>
      <c r="BY74" s="151">
        <v>958</v>
      </c>
      <c r="BZ74" s="146">
        <f t="shared" si="80"/>
        <v>74.960876369327067</v>
      </c>
      <c r="CA74" s="151">
        <v>5</v>
      </c>
      <c r="CB74" s="151">
        <v>3264</v>
      </c>
      <c r="CC74" s="151">
        <v>30</v>
      </c>
      <c r="CD74" s="146">
        <f t="shared" si="81"/>
        <v>0.91911764705882348</v>
      </c>
      <c r="CE74" s="151">
        <v>1</v>
      </c>
      <c r="CF74" s="106">
        <f t="shared" si="82"/>
        <v>21005</v>
      </c>
      <c r="CG74" s="106">
        <f t="shared" si="83"/>
        <v>10444</v>
      </c>
      <c r="CH74" s="147">
        <f t="shared" si="84"/>
        <v>49.721494882170909</v>
      </c>
      <c r="CI74" s="107">
        <v>3</v>
      </c>
      <c r="CJ74" s="105"/>
      <c r="CK74" s="48"/>
      <c r="CL74" s="48"/>
      <c r="CM74" s="48"/>
      <c r="CN74" s="48"/>
      <c r="CO74" s="48"/>
    </row>
    <row r="75" spans="1:95" s="35" customFormat="1" ht="135" customHeight="1">
      <c r="A75" s="103">
        <v>70</v>
      </c>
      <c r="B75" s="143" t="s">
        <v>89</v>
      </c>
      <c r="C75" s="144" t="s">
        <v>107</v>
      </c>
      <c r="D75" s="167">
        <v>2263</v>
      </c>
      <c r="E75" s="159">
        <v>243</v>
      </c>
      <c r="F75" s="157">
        <f t="shared" si="60"/>
        <v>10.737958462218295</v>
      </c>
      <c r="G75" s="148">
        <v>1</v>
      </c>
      <c r="H75" s="148">
        <v>2667</v>
      </c>
      <c r="I75" s="148">
        <v>80</v>
      </c>
      <c r="J75" s="147">
        <f t="shared" si="61"/>
        <v>2.9996250468691414</v>
      </c>
      <c r="K75" s="148">
        <v>1</v>
      </c>
      <c r="L75" s="148">
        <v>1853</v>
      </c>
      <c r="M75" s="148">
        <v>63</v>
      </c>
      <c r="N75" s="147">
        <f t="shared" si="62"/>
        <v>3.3998920669185106</v>
      </c>
      <c r="O75" s="148">
        <v>1</v>
      </c>
      <c r="P75" s="148">
        <v>2777</v>
      </c>
      <c r="Q75" s="148">
        <v>73</v>
      </c>
      <c r="R75" s="147">
        <f t="shared" si="63"/>
        <v>2.6287360460929063</v>
      </c>
      <c r="S75" s="148">
        <v>1</v>
      </c>
      <c r="T75" s="148">
        <v>1919</v>
      </c>
      <c r="U75" s="148">
        <v>1170</v>
      </c>
      <c r="V75" s="147">
        <f t="shared" si="64"/>
        <v>60.969254820218865</v>
      </c>
      <c r="W75" s="148">
        <v>5</v>
      </c>
      <c r="X75" s="148">
        <v>2020</v>
      </c>
      <c r="Y75" s="148">
        <v>1362</v>
      </c>
      <c r="Z75" s="147">
        <f t="shared" si="65"/>
        <v>67.425742574257427</v>
      </c>
      <c r="AA75" s="148">
        <v>5</v>
      </c>
      <c r="AB75" s="148">
        <v>2256</v>
      </c>
      <c r="AC75" s="148">
        <v>57</v>
      </c>
      <c r="AD75" s="147">
        <f t="shared" si="66"/>
        <v>2.5265957446808507</v>
      </c>
      <c r="AE75" s="148">
        <v>1</v>
      </c>
      <c r="AF75" s="148">
        <v>2209</v>
      </c>
      <c r="AG75" s="148">
        <v>1301</v>
      </c>
      <c r="AH75" s="147">
        <f t="shared" si="67"/>
        <v>58.895427795382524</v>
      </c>
      <c r="AI75" s="148">
        <v>5</v>
      </c>
      <c r="AJ75" s="148">
        <v>4167</v>
      </c>
      <c r="AK75" s="148">
        <v>82</v>
      </c>
      <c r="AL75" s="147">
        <f t="shared" si="68"/>
        <v>1.9678425725941924</v>
      </c>
      <c r="AM75" s="148">
        <v>1</v>
      </c>
      <c r="AN75" s="148">
        <v>1076</v>
      </c>
      <c r="AO75" s="148">
        <v>558</v>
      </c>
      <c r="AP75" s="147">
        <f t="shared" si="69"/>
        <v>51.858736059479547</v>
      </c>
      <c r="AQ75" s="148">
        <v>5</v>
      </c>
      <c r="AR75" s="148">
        <v>925</v>
      </c>
      <c r="AS75" s="148">
        <v>895</v>
      </c>
      <c r="AT75" s="147">
        <f t="shared" si="70"/>
        <v>96.756756756756758</v>
      </c>
      <c r="AU75" s="148">
        <v>5</v>
      </c>
      <c r="AV75" s="148">
        <v>910</v>
      </c>
      <c r="AW75" s="148">
        <v>149</v>
      </c>
      <c r="AX75" s="147">
        <f t="shared" si="71"/>
        <v>16.373626373626372</v>
      </c>
      <c r="AY75" s="148">
        <v>1</v>
      </c>
      <c r="AZ75" s="148">
        <v>2751</v>
      </c>
      <c r="BA75" s="148">
        <v>224</v>
      </c>
      <c r="BB75" s="147">
        <f t="shared" si="72"/>
        <v>8.1424936386768447</v>
      </c>
      <c r="BC75" s="148">
        <v>1</v>
      </c>
      <c r="BD75" s="148">
        <v>2518</v>
      </c>
      <c r="BE75" s="148">
        <v>66</v>
      </c>
      <c r="BF75" s="147">
        <f t="shared" si="73"/>
        <v>2.6211278792692614</v>
      </c>
      <c r="BG75" s="148">
        <v>1</v>
      </c>
      <c r="BH75" s="148">
        <v>733</v>
      </c>
      <c r="BI75" s="148">
        <v>82</v>
      </c>
      <c r="BJ75" s="147">
        <f t="shared" si="74"/>
        <v>11.186903137789903</v>
      </c>
      <c r="BK75" s="148">
        <v>1</v>
      </c>
      <c r="BL75" s="148">
        <v>2126</v>
      </c>
      <c r="BM75" s="148">
        <v>362</v>
      </c>
      <c r="BN75" s="147">
        <f t="shared" si="75"/>
        <v>17.027281279397929</v>
      </c>
      <c r="BO75" s="148">
        <v>1</v>
      </c>
      <c r="BP75" s="148">
        <v>1541</v>
      </c>
      <c r="BQ75" s="148">
        <v>45</v>
      </c>
      <c r="BR75" s="147">
        <f t="shared" si="76"/>
        <v>2.9201817001946786</v>
      </c>
      <c r="BS75" s="148">
        <v>1</v>
      </c>
      <c r="BT75" s="149">
        <f t="shared" si="77"/>
        <v>34711</v>
      </c>
      <c r="BU75" s="149">
        <f t="shared" si="78"/>
        <v>6812</v>
      </c>
      <c r="BV75" s="145">
        <f t="shared" si="79"/>
        <v>19.624902768574803</v>
      </c>
      <c r="BW75" s="150">
        <v>1</v>
      </c>
      <c r="BX75" s="151">
        <v>3052</v>
      </c>
      <c r="BY75" s="151">
        <v>88</v>
      </c>
      <c r="BZ75" s="146">
        <f t="shared" si="80"/>
        <v>2.8833551769331587</v>
      </c>
      <c r="CA75" s="151">
        <v>1</v>
      </c>
      <c r="CB75" s="151">
        <v>4522</v>
      </c>
      <c r="CC75" s="151">
        <v>140</v>
      </c>
      <c r="CD75" s="146">
        <f t="shared" si="81"/>
        <v>3.0959752321981426</v>
      </c>
      <c r="CE75" s="151">
        <v>1</v>
      </c>
      <c r="CF75" s="106">
        <f t="shared" si="82"/>
        <v>42285</v>
      </c>
      <c r="CG75" s="106">
        <f t="shared" si="83"/>
        <v>7040</v>
      </c>
      <c r="CH75" s="147">
        <f t="shared" si="84"/>
        <v>16.648929880572307</v>
      </c>
      <c r="CI75" s="107">
        <v>1</v>
      </c>
      <c r="CJ75" s="105"/>
      <c r="CK75" s="48"/>
      <c r="CL75" s="48"/>
      <c r="CM75" s="48"/>
      <c r="CN75" s="48"/>
      <c r="CO75" s="48"/>
    </row>
    <row r="76" spans="1:95" s="130" customFormat="1" ht="63">
      <c r="A76" s="128">
        <v>71</v>
      </c>
      <c r="B76" s="177" t="s">
        <v>31</v>
      </c>
      <c r="C76" s="118" t="s">
        <v>162</v>
      </c>
      <c r="D76" s="167" t="s">
        <v>221</v>
      </c>
      <c r="E76" s="159" t="s">
        <v>221</v>
      </c>
      <c r="F76" s="157" t="e">
        <f t="shared" si="60"/>
        <v>#VALUE!</v>
      </c>
      <c r="G76" s="148">
        <v>5</v>
      </c>
      <c r="H76" s="167" t="s">
        <v>221</v>
      </c>
      <c r="I76" s="159" t="s">
        <v>221</v>
      </c>
      <c r="J76" s="147" t="e">
        <f t="shared" si="61"/>
        <v>#VALUE!</v>
      </c>
      <c r="K76" s="148">
        <v>5</v>
      </c>
      <c r="L76" s="148" t="s">
        <v>221</v>
      </c>
      <c r="M76" s="148" t="s">
        <v>221</v>
      </c>
      <c r="N76" s="147" t="e">
        <f t="shared" si="62"/>
        <v>#VALUE!</v>
      </c>
      <c r="O76" s="148">
        <v>5</v>
      </c>
      <c r="P76" s="167" t="s">
        <v>221</v>
      </c>
      <c r="Q76" s="159" t="s">
        <v>221</v>
      </c>
      <c r="R76" s="147" t="e">
        <f t="shared" si="63"/>
        <v>#VALUE!</v>
      </c>
      <c r="S76" s="148">
        <v>5</v>
      </c>
      <c r="T76" s="167" t="s">
        <v>221</v>
      </c>
      <c r="U76" s="159" t="s">
        <v>221</v>
      </c>
      <c r="V76" s="147" t="e">
        <f t="shared" si="64"/>
        <v>#VALUE!</v>
      </c>
      <c r="W76" s="148">
        <v>5</v>
      </c>
      <c r="X76" s="167" t="s">
        <v>221</v>
      </c>
      <c r="Y76" s="159" t="s">
        <v>221</v>
      </c>
      <c r="Z76" s="147" t="e">
        <f t="shared" si="65"/>
        <v>#VALUE!</v>
      </c>
      <c r="AA76" s="148">
        <v>5</v>
      </c>
      <c r="AB76" s="167" t="s">
        <v>221</v>
      </c>
      <c r="AC76" s="159" t="s">
        <v>221</v>
      </c>
      <c r="AD76" s="147" t="e">
        <f t="shared" si="66"/>
        <v>#VALUE!</v>
      </c>
      <c r="AE76" s="148">
        <v>5</v>
      </c>
      <c r="AF76" s="167" t="s">
        <v>221</v>
      </c>
      <c r="AG76" s="159" t="s">
        <v>221</v>
      </c>
      <c r="AH76" s="147" t="e">
        <f t="shared" si="67"/>
        <v>#VALUE!</v>
      </c>
      <c r="AI76" s="148">
        <v>5</v>
      </c>
      <c r="AJ76" s="167" t="s">
        <v>221</v>
      </c>
      <c r="AK76" s="159" t="s">
        <v>221</v>
      </c>
      <c r="AL76" s="147" t="e">
        <f t="shared" si="68"/>
        <v>#VALUE!</v>
      </c>
      <c r="AM76" s="148">
        <v>5</v>
      </c>
      <c r="AN76" s="167" t="s">
        <v>221</v>
      </c>
      <c r="AO76" s="159" t="s">
        <v>221</v>
      </c>
      <c r="AP76" s="147" t="e">
        <f t="shared" si="69"/>
        <v>#VALUE!</v>
      </c>
      <c r="AQ76" s="148">
        <v>5</v>
      </c>
      <c r="AR76" s="167" t="s">
        <v>221</v>
      </c>
      <c r="AS76" s="159" t="s">
        <v>221</v>
      </c>
      <c r="AT76" s="147" t="e">
        <f t="shared" si="70"/>
        <v>#VALUE!</v>
      </c>
      <c r="AU76" s="148">
        <v>5</v>
      </c>
      <c r="AV76" s="167" t="s">
        <v>221</v>
      </c>
      <c r="AW76" s="159" t="s">
        <v>221</v>
      </c>
      <c r="AX76" s="147" t="e">
        <f t="shared" si="71"/>
        <v>#VALUE!</v>
      </c>
      <c r="AY76" s="148">
        <v>5</v>
      </c>
      <c r="AZ76" s="167" t="s">
        <v>221</v>
      </c>
      <c r="BA76" s="159" t="s">
        <v>221</v>
      </c>
      <c r="BB76" s="147" t="e">
        <f t="shared" si="72"/>
        <v>#VALUE!</v>
      </c>
      <c r="BC76" s="148">
        <v>5</v>
      </c>
      <c r="BD76" s="167" t="s">
        <v>221</v>
      </c>
      <c r="BE76" s="159" t="s">
        <v>221</v>
      </c>
      <c r="BF76" s="147" t="e">
        <f t="shared" si="73"/>
        <v>#VALUE!</v>
      </c>
      <c r="BG76" s="148">
        <v>5</v>
      </c>
      <c r="BH76" s="167" t="s">
        <v>221</v>
      </c>
      <c r="BI76" s="159" t="s">
        <v>221</v>
      </c>
      <c r="BJ76" s="147" t="e">
        <f t="shared" si="74"/>
        <v>#VALUE!</v>
      </c>
      <c r="BK76" s="148">
        <v>5</v>
      </c>
      <c r="BL76" s="167" t="s">
        <v>221</v>
      </c>
      <c r="BM76" s="159" t="s">
        <v>221</v>
      </c>
      <c r="BN76" s="147" t="e">
        <f t="shared" si="75"/>
        <v>#VALUE!</v>
      </c>
      <c r="BO76" s="148">
        <v>5</v>
      </c>
      <c r="BP76" s="167" t="s">
        <v>221</v>
      </c>
      <c r="BQ76" s="159" t="s">
        <v>221</v>
      </c>
      <c r="BR76" s="147" t="e">
        <f t="shared" si="76"/>
        <v>#VALUE!</v>
      </c>
      <c r="BS76" s="148">
        <v>5</v>
      </c>
      <c r="BT76" s="187" t="s">
        <v>221</v>
      </c>
      <c r="BU76" s="195" t="s">
        <v>221</v>
      </c>
      <c r="BV76" s="145" t="e">
        <f t="shared" si="79"/>
        <v>#VALUE!</v>
      </c>
      <c r="BW76" s="150">
        <v>5</v>
      </c>
      <c r="BX76" s="188" t="s">
        <v>221</v>
      </c>
      <c r="BY76" s="194" t="s">
        <v>221</v>
      </c>
      <c r="BZ76" s="146" t="e">
        <f t="shared" si="80"/>
        <v>#VALUE!</v>
      </c>
      <c r="CA76" s="151">
        <v>5</v>
      </c>
      <c r="CB76" s="188" t="s">
        <v>221</v>
      </c>
      <c r="CC76" s="194" t="s">
        <v>221</v>
      </c>
      <c r="CD76" s="146" t="e">
        <f t="shared" si="81"/>
        <v>#VALUE!</v>
      </c>
      <c r="CE76" s="151">
        <v>5</v>
      </c>
      <c r="CF76" s="167" t="s">
        <v>221</v>
      </c>
      <c r="CG76" s="159" t="s">
        <v>221</v>
      </c>
      <c r="CH76" s="147" t="e">
        <f t="shared" si="84"/>
        <v>#VALUE!</v>
      </c>
      <c r="CI76" s="107">
        <v>5</v>
      </c>
      <c r="CJ76" s="129"/>
      <c r="CK76" s="129"/>
      <c r="CL76" s="129"/>
      <c r="CM76" s="129"/>
      <c r="CN76" s="129"/>
      <c r="CO76" s="129"/>
    </row>
    <row r="77" spans="1:95" s="52" customFormat="1" ht="129" customHeight="1">
      <c r="A77" s="44">
        <v>72</v>
      </c>
      <c r="B77" s="121" t="s">
        <v>108</v>
      </c>
      <c r="C77" s="169" t="s">
        <v>137</v>
      </c>
      <c r="D77" s="167">
        <v>1959</v>
      </c>
      <c r="E77" s="159">
        <v>768</v>
      </c>
      <c r="F77" s="157">
        <f t="shared" si="60"/>
        <v>39.203675344563557</v>
      </c>
      <c r="G77" s="148">
        <v>5</v>
      </c>
      <c r="H77" s="148">
        <v>5467</v>
      </c>
      <c r="I77" s="148">
        <v>3057</v>
      </c>
      <c r="J77" s="147">
        <f t="shared" si="61"/>
        <v>55.917322114505211</v>
      </c>
      <c r="K77" s="148">
        <v>5</v>
      </c>
      <c r="L77" s="148">
        <v>4593</v>
      </c>
      <c r="M77" s="148">
        <v>2005</v>
      </c>
      <c r="N77" s="147">
        <f t="shared" si="62"/>
        <v>43.653385586762468</v>
      </c>
      <c r="O77" s="148">
        <v>5</v>
      </c>
      <c r="P77" s="148">
        <v>7643</v>
      </c>
      <c r="Q77" s="148">
        <v>4139</v>
      </c>
      <c r="R77" s="147">
        <f t="shared" si="63"/>
        <v>54.15412796022504</v>
      </c>
      <c r="S77" s="148">
        <v>5</v>
      </c>
      <c r="T77" s="148">
        <v>1453</v>
      </c>
      <c r="U77" s="148">
        <v>561</v>
      </c>
      <c r="V77" s="147">
        <f t="shared" si="64"/>
        <v>38.609772883688919</v>
      </c>
      <c r="W77" s="148">
        <v>5</v>
      </c>
      <c r="X77" s="148">
        <v>1854</v>
      </c>
      <c r="Y77" s="148">
        <v>451</v>
      </c>
      <c r="Z77" s="147">
        <f t="shared" si="65"/>
        <v>24.325782092772382</v>
      </c>
      <c r="AA77" s="148">
        <v>3</v>
      </c>
      <c r="AB77" s="148">
        <v>1457</v>
      </c>
      <c r="AC77" s="148">
        <v>468</v>
      </c>
      <c r="AD77" s="147">
        <f>(AC77/AB77)*100</f>
        <v>32.12079615648593</v>
      </c>
      <c r="AE77" s="148">
        <v>5</v>
      </c>
      <c r="AF77" s="148">
        <v>2791</v>
      </c>
      <c r="AG77" s="148">
        <v>1105</v>
      </c>
      <c r="AH77" s="147">
        <f t="shared" si="67"/>
        <v>39.591544249372987</v>
      </c>
      <c r="AI77" s="148">
        <v>5</v>
      </c>
      <c r="AJ77" s="148">
        <v>2907</v>
      </c>
      <c r="AK77" s="148">
        <v>1898</v>
      </c>
      <c r="AL77" s="147">
        <f t="shared" si="68"/>
        <v>65.290677674578603</v>
      </c>
      <c r="AM77" s="148">
        <v>5</v>
      </c>
      <c r="AN77" s="148">
        <v>1925</v>
      </c>
      <c r="AO77" s="148">
        <v>510</v>
      </c>
      <c r="AP77" s="147">
        <f t="shared" si="69"/>
        <v>26.493506493506491</v>
      </c>
      <c r="AQ77" s="148">
        <v>4</v>
      </c>
      <c r="AR77" s="148">
        <v>2684</v>
      </c>
      <c r="AS77" s="148">
        <v>1105</v>
      </c>
      <c r="AT77" s="147">
        <f t="shared" si="70"/>
        <v>41.169895678092402</v>
      </c>
      <c r="AU77" s="148">
        <v>5</v>
      </c>
      <c r="AV77" s="148">
        <v>1886</v>
      </c>
      <c r="AW77" s="148">
        <v>650</v>
      </c>
      <c r="AX77" s="147">
        <f t="shared" si="71"/>
        <v>34.464475079533401</v>
      </c>
      <c r="AY77" s="148">
        <v>5</v>
      </c>
      <c r="AZ77" s="148">
        <v>3684</v>
      </c>
      <c r="BA77" s="148">
        <v>1175</v>
      </c>
      <c r="BB77" s="147">
        <f t="shared" si="72"/>
        <v>31.894679695982624</v>
      </c>
      <c r="BC77" s="148">
        <v>5</v>
      </c>
      <c r="BD77" s="148">
        <v>2909</v>
      </c>
      <c r="BE77" s="148">
        <v>1186</v>
      </c>
      <c r="BF77" s="147">
        <f t="shared" si="73"/>
        <v>40.770024063251974</v>
      </c>
      <c r="BG77" s="148">
        <v>5</v>
      </c>
      <c r="BH77" s="148">
        <v>2637</v>
      </c>
      <c r="BI77" s="148">
        <v>1104</v>
      </c>
      <c r="BJ77" s="147">
        <f t="shared" si="74"/>
        <v>41.865756541524455</v>
      </c>
      <c r="BK77" s="148">
        <v>5</v>
      </c>
      <c r="BL77" s="148">
        <v>4371</v>
      </c>
      <c r="BM77" s="148">
        <v>994</v>
      </c>
      <c r="BN77" s="147">
        <f t="shared" si="75"/>
        <v>22.740791580873942</v>
      </c>
      <c r="BO77" s="148">
        <v>3</v>
      </c>
      <c r="BP77" s="148">
        <v>2850</v>
      </c>
      <c r="BQ77" s="148">
        <v>918</v>
      </c>
      <c r="BR77" s="147">
        <f t="shared" si="76"/>
        <v>32.210526315789473</v>
      </c>
      <c r="BS77" s="148">
        <v>5</v>
      </c>
      <c r="BT77" s="149">
        <f t="shared" si="77"/>
        <v>53070</v>
      </c>
      <c r="BU77" s="149">
        <f t="shared" si="78"/>
        <v>22094</v>
      </c>
      <c r="BV77" s="145">
        <f t="shared" si="79"/>
        <v>41.631807047296022</v>
      </c>
      <c r="BW77" s="150">
        <v>5</v>
      </c>
      <c r="BX77" s="151">
        <v>3545</v>
      </c>
      <c r="BY77" s="151">
        <v>1420</v>
      </c>
      <c r="BZ77" s="146">
        <f t="shared" si="80"/>
        <v>40.056417489421719</v>
      </c>
      <c r="CA77" s="151">
        <v>5</v>
      </c>
      <c r="CB77" s="151">
        <v>5339</v>
      </c>
      <c r="CC77" s="151">
        <v>2209</v>
      </c>
      <c r="CD77" s="146">
        <f t="shared" si="81"/>
        <v>41.374789286383219</v>
      </c>
      <c r="CE77" s="151">
        <v>5</v>
      </c>
      <c r="CF77" s="106">
        <f t="shared" si="82"/>
        <v>61954</v>
      </c>
      <c r="CG77" s="106">
        <f t="shared" si="83"/>
        <v>25723</v>
      </c>
      <c r="CH77" s="147">
        <f t="shared" si="84"/>
        <v>41.519514478484034</v>
      </c>
      <c r="CI77" s="107">
        <v>5</v>
      </c>
      <c r="CJ77" s="51"/>
      <c r="CK77" s="51"/>
      <c r="CL77" s="51"/>
      <c r="CM77" s="51"/>
      <c r="CN77" s="51"/>
      <c r="CO77" s="51"/>
      <c r="CP77" s="50"/>
      <c r="CQ77" s="50"/>
    </row>
    <row r="78" spans="1:95" s="133" customFormat="1" ht="63" customHeight="1">
      <c r="A78" s="132">
        <v>73</v>
      </c>
      <c r="B78" s="175" t="s">
        <v>143</v>
      </c>
      <c r="C78" s="174" t="s">
        <v>140</v>
      </c>
      <c r="D78" s="167">
        <v>5</v>
      </c>
      <c r="E78" s="159">
        <v>5</v>
      </c>
      <c r="F78" s="157">
        <f t="shared" si="60"/>
        <v>100</v>
      </c>
      <c r="G78" s="148">
        <v>5</v>
      </c>
      <c r="H78" s="148">
        <v>5</v>
      </c>
      <c r="I78" s="148">
        <v>5</v>
      </c>
      <c r="J78" s="147">
        <f t="shared" si="61"/>
        <v>100</v>
      </c>
      <c r="K78" s="148">
        <v>5</v>
      </c>
      <c r="L78" s="148">
        <v>5</v>
      </c>
      <c r="M78" s="148">
        <v>5</v>
      </c>
      <c r="N78" s="147">
        <f t="shared" si="62"/>
        <v>100</v>
      </c>
      <c r="O78" s="148">
        <v>5</v>
      </c>
      <c r="P78" s="148">
        <v>5</v>
      </c>
      <c r="Q78" s="148">
        <v>5</v>
      </c>
      <c r="R78" s="147">
        <f t="shared" si="63"/>
        <v>100</v>
      </c>
      <c r="S78" s="148">
        <v>5</v>
      </c>
      <c r="T78" s="148">
        <v>5</v>
      </c>
      <c r="U78" s="148">
        <v>5</v>
      </c>
      <c r="V78" s="147">
        <f t="shared" si="64"/>
        <v>100</v>
      </c>
      <c r="W78" s="148">
        <v>5</v>
      </c>
      <c r="X78" s="148">
        <v>5</v>
      </c>
      <c r="Y78" s="148">
        <v>5</v>
      </c>
      <c r="Z78" s="147">
        <f t="shared" si="65"/>
        <v>100</v>
      </c>
      <c r="AA78" s="148">
        <v>5</v>
      </c>
      <c r="AB78" s="148">
        <v>5</v>
      </c>
      <c r="AC78" s="148">
        <v>5</v>
      </c>
      <c r="AD78" s="147">
        <f t="shared" ref="AD78" si="86">(AC78/AB78)*100</f>
        <v>100</v>
      </c>
      <c r="AE78" s="148">
        <v>5</v>
      </c>
      <c r="AF78" s="148">
        <v>5</v>
      </c>
      <c r="AG78" s="148">
        <v>5</v>
      </c>
      <c r="AH78" s="147">
        <f t="shared" si="67"/>
        <v>100</v>
      </c>
      <c r="AI78" s="148">
        <v>5</v>
      </c>
      <c r="AJ78" s="148">
        <v>5</v>
      </c>
      <c r="AK78" s="148">
        <v>5</v>
      </c>
      <c r="AL78" s="147">
        <f t="shared" si="68"/>
        <v>100</v>
      </c>
      <c r="AM78" s="148">
        <v>5</v>
      </c>
      <c r="AN78" s="148">
        <v>5</v>
      </c>
      <c r="AO78" s="148">
        <v>5</v>
      </c>
      <c r="AP78" s="147">
        <f t="shared" si="69"/>
        <v>100</v>
      </c>
      <c r="AQ78" s="148">
        <v>5</v>
      </c>
      <c r="AR78" s="148">
        <v>5</v>
      </c>
      <c r="AS78" s="148">
        <v>5</v>
      </c>
      <c r="AT78" s="147">
        <f t="shared" si="70"/>
        <v>100</v>
      </c>
      <c r="AU78" s="148">
        <v>5</v>
      </c>
      <c r="AV78" s="148">
        <v>5</v>
      </c>
      <c r="AW78" s="148">
        <v>5</v>
      </c>
      <c r="AX78" s="147">
        <f t="shared" si="71"/>
        <v>100</v>
      </c>
      <c r="AY78" s="148">
        <v>5</v>
      </c>
      <c r="AZ78" s="148">
        <v>5</v>
      </c>
      <c r="BA78" s="148">
        <v>5</v>
      </c>
      <c r="BB78" s="147">
        <f t="shared" si="72"/>
        <v>100</v>
      </c>
      <c r="BC78" s="148">
        <v>5</v>
      </c>
      <c r="BD78" s="148">
        <v>5</v>
      </c>
      <c r="BE78" s="148">
        <v>5</v>
      </c>
      <c r="BF78" s="147">
        <f t="shared" si="73"/>
        <v>100</v>
      </c>
      <c r="BG78" s="148">
        <v>5</v>
      </c>
      <c r="BH78" s="148">
        <v>5</v>
      </c>
      <c r="BI78" s="148">
        <v>5</v>
      </c>
      <c r="BJ78" s="147">
        <f t="shared" si="74"/>
        <v>100</v>
      </c>
      <c r="BK78" s="148">
        <v>5</v>
      </c>
      <c r="BL78" s="148">
        <v>5</v>
      </c>
      <c r="BM78" s="148">
        <v>5</v>
      </c>
      <c r="BN78" s="147">
        <f t="shared" si="75"/>
        <v>100</v>
      </c>
      <c r="BO78" s="148">
        <v>5</v>
      </c>
      <c r="BP78" s="148">
        <v>5</v>
      </c>
      <c r="BQ78" s="148">
        <v>5</v>
      </c>
      <c r="BR78" s="147">
        <f t="shared" si="76"/>
        <v>100</v>
      </c>
      <c r="BS78" s="148">
        <v>5</v>
      </c>
      <c r="BT78" s="149">
        <f t="shared" si="77"/>
        <v>85</v>
      </c>
      <c r="BU78" s="149">
        <f t="shared" si="78"/>
        <v>85</v>
      </c>
      <c r="BV78" s="145">
        <f t="shared" si="79"/>
        <v>100</v>
      </c>
      <c r="BW78" s="150">
        <v>5</v>
      </c>
      <c r="BX78" s="151">
        <v>5</v>
      </c>
      <c r="BY78" s="151">
        <v>5</v>
      </c>
      <c r="BZ78" s="146">
        <f t="shared" si="80"/>
        <v>100</v>
      </c>
      <c r="CA78" s="151">
        <v>5</v>
      </c>
      <c r="CB78" s="151">
        <v>5</v>
      </c>
      <c r="CC78" s="151">
        <v>5</v>
      </c>
      <c r="CD78" s="146">
        <f t="shared" si="81"/>
        <v>100</v>
      </c>
      <c r="CE78" s="151">
        <v>5</v>
      </c>
      <c r="CF78" s="106">
        <f t="shared" si="82"/>
        <v>95</v>
      </c>
      <c r="CG78" s="106">
        <f t="shared" si="83"/>
        <v>95</v>
      </c>
      <c r="CH78" s="147">
        <f t="shared" si="84"/>
        <v>100</v>
      </c>
      <c r="CI78" s="107">
        <v>5</v>
      </c>
      <c r="CJ78" s="129"/>
      <c r="CK78" s="129"/>
      <c r="CL78" s="129"/>
      <c r="CM78" s="129"/>
      <c r="CN78" s="129"/>
      <c r="CO78" s="129"/>
      <c r="CP78" s="130"/>
      <c r="CQ78" s="130"/>
    </row>
    <row r="79" spans="1:95" s="133" customFormat="1" ht="121.5" customHeight="1">
      <c r="A79" s="132">
        <v>74</v>
      </c>
      <c r="B79" s="173" t="s">
        <v>141</v>
      </c>
      <c r="C79" s="118" t="s">
        <v>142</v>
      </c>
      <c r="D79" s="167">
        <v>11</v>
      </c>
      <c r="E79" s="159">
        <v>11</v>
      </c>
      <c r="F79" s="157">
        <f>(E79/D79)*100</f>
        <v>100</v>
      </c>
      <c r="G79" s="148">
        <v>5</v>
      </c>
      <c r="H79" s="148">
        <v>10</v>
      </c>
      <c r="I79" s="148">
        <v>10</v>
      </c>
      <c r="J79" s="147">
        <f t="shared" si="61"/>
        <v>100</v>
      </c>
      <c r="K79" s="148">
        <v>5</v>
      </c>
      <c r="L79" s="148">
        <v>8</v>
      </c>
      <c r="M79" s="148">
        <v>8</v>
      </c>
      <c r="N79" s="147">
        <f t="shared" si="62"/>
        <v>100</v>
      </c>
      <c r="O79" s="148">
        <v>5</v>
      </c>
      <c r="P79" s="148">
        <v>11</v>
      </c>
      <c r="Q79" s="148">
        <v>11</v>
      </c>
      <c r="R79" s="147">
        <f t="shared" si="63"/>
        <v>100</v>
      </c>
      <c r="S79" s="148">
        <v>5</v>
      </c>
      <c r="T79" s="148">
        <v>7</v>
      </c>
      <c r="U79" s="148">
        <v>7</v>
      </c>
      <c r="V79" s="147">
        <f t="shared" si="64"/>
        <v>100</v>
      </c>
      <c r="W79" s="148">
        <v>5</v>
      </c>
      <c r="X79" s="148">
        <v>9</v>
      </c>
      <c r="Y79" s="148">
        <v>9</v>
      </c>
      <c r="Z79" s="147">
        <f t="shared" si="65"/>
        <v>100</v>
      </c>
      <c r="AA79" s="148">
        <v>5</v>
      </c>
      <c r="AB79" s="148">
        <v>7</v>
      </c>
      <c r="AC79" s="148">
        <v>7</v>
      </c>
      <c r="AD79" s="147">
        <f t="shared" si="66"/>
        <v>100</v>
      </c>
      <c r="AE79" s="148">
        <v>5</v>
      </c>
      <c r="AF79" s="148">
        <v>6</v>
      </c>
      <c r="AG79" s="148">
        <v>6</v>
      </c>
      <c r="AH79" s="147">
        <f t="shared" si="67"/>
        <v>100</v>
      </c>
      <c r="AI79" s="148">
        <v>5</v>
      </c>
      <c r="AJ79" s="148">
        <v>12</v>
      </c>
      <c r="AK79" s="148">
        <v>12</v>
      </c>
      <c r="AL79" s="147">
        <f t="shared" si="68"/>
        <v>100</v>
      </c>
      <c r="AM79" s="148">
        <v>5</v>
      </c>
      <c r="AN79" s="148">
        <v>6</v>
      </c>
      <c r="AO79" s="148">
        <v>6</v>
      </c>
      <c r="AP79" s="147">
        <f t="shared" si="69"/>
        <v>100</v>
      </c>
      <c r="AQ79" s="148">
        <v>5</v>
      </c>
      <c r="AR79" s="148">
        <v>4</v>
      </c>
      <c r="AS79" s="148">
        <v>4</v>
      </c>
      <c r="AT79" s="147">
        <f t="shared" si="70"/>
        <v>100</v>
      </c>
      <c r="AU79" s="148">
        <v>5</v>
      </c>
      <c r="AV79" s="148">
        <v>5</v>
      </c>
      <c r="AW79" s="148">
        <v>5</v>
      </c>
      <c r="AX79" s="147">
        <f t="shared" si="71"/>
        <v>100</v>
      </c>
      <c r="AY79" s="148">
        <v>5</v>
      </c>
      <c r="AZ79" s="148">
        <v>10</v>
      </c>
      <c r="BA79" s="148">
        <v>10</v>
      </c>
      <c r="BB79" s="147">
        <f t="shared" si="72"/>
        <v>100</v>
      </c>
      <c r="BC79" s="148">
        <v>5</v>
      </c>
      <c r="BD79" s="148">
        <v>10</v>
      </c>
      <c r="BE79" s="148">
        <v>10</v>
      </c>
      <c r="BF79" s="147">
        <f t="shared" si="73"/>
        <v>100</v>
      </c>
      <c r="BG79" s="148">
        <v>5</v>
      </c>
      <c r="BH79" s="148">
        <v>9</v>
      </c>
      <c r="BI79" s="148">
        <v>9</v>
      </c>
      <c r="BJ79" s="147">
        <f t="shared" si="74"/>
        <v>100</v>
      </c>
      <c r="BK79" s="148">
        <v>5</v>
      </c>
      <c r="BL79" s="148">
        <v>5</v>
      </c>
      <c r="BM79" s="148">
        <v>5</v>
      </c>
      <c r="BN79" s="147">
        <f t="shared" si="75"/>
        <v>100</v>
      </c>
      <c r="BO79" s="148">
        <v>5</v>
      </c>
      <c r="BP79" s="148">
        <v>5</v>
      </c>
      <c r="BQ79" s="148">
        <v>5</v>
      </c>
      <c r="BR79" s="147">
        <f t="shared" si="76"/>
        <v>100</v>
      </c>
      <c r="BS79" s="148">
        <v>5</v>
      </c>
      <c r="BT79" s="149">
        <f t="shared" si="77"/>
        <v>135</v>
      </c>
      <c r="BU79" s="149">
        <f t="shared" si="78"/>
        <v>135</v>
      </c>
      <c r="BV79" s="145">
        <f t="shared" si="79"/>
        <v>100</v>
      </c>
      <c r="BW79" s="150">
        <v>5</v>
      </c>
      <c r="BX79" s="151">
        <v>5</v>
      </c>
      <c r="BY79" s="151">
        <v>5</v>
      </c>
      <c r="BZ79" s="146">
        <f t="shared" si="80"/>
        <v>100</v>
      </c>
      <c r="CA79" s="151">
        <v>5</v>
      </c>
      <c r="CB79" s="151">
        <v>5</v>
      </c>
      <c r="CC79" s="151">
        <v>5</v>
      </c>
      <c r="CD79" s="146">
        <f t="shared" si="81"/>
        <v>100</v>
      </c>
      <c r="CE79" s="151">
        <v>5</v>
      </c>
      <c r="CF79" s="106">
        <f t="shared" si="82"/>
        <v>145</v>
      </c>
      <c r="CG79" s="106">
        <f t="shared" si="83"/>
        <v>145</v>
      </c>
      <c r="CH79" s="147">
        <f t="shared" si="84"/>
        <v>100</v>
      </c>
      <c r="CI79" s="107">
        <v>5</v>
      </c>
      <c r="CJ79" s="129"/>
      <c r="CK79" s="129"/>
      <c r="CL79" s="129"/>
      <c r="CM79" s="129"/>
      <c r="CN79" s="129"/>
      <c r="CO79" s="129"/>
      <c r="CP79" s="130"/>
      <c r="CQ79" s="130"/>
    </row>
    <row r="80" spans="1:95" s="133" customFormat="1" ht="121.5" customHeight="1">
      <c r="A80" s="132">
        <v>75</v>
      </c>
      <c r="B80" s="174" t="s">
        <v>144</v>
      </c>
      <c r="C80" s="118" t="s">
        <v>142</v>
      </c>
      <c r="D80" s="167">
        <v>11</v>
      </c>
      <c r="E80" s="159">
        <v>11</v>
      </c>
      <c r="F80" s="157">
        <f t="shared" si="60"/>
        <v>100</v>
      </c>
      <c r="G80" s="148">
        <v>5</v>
      </c>
      <c r="H80" s="148">
        <v>10</v>
      </c>
      <c r="I80" s="148">
        <v>10</v>
      </c>
      <c r="J80" s="147">
        <f t="shared" si="61"/>
        <v>100</v>
      </c>
      <c r="K80" s="148">
        <v>5</v>
      </c>
      <c r="L80" s="148">
        <v>8</v>
      </c>
      <c r="M80" s="148">
        <v>8</v>
      </c>
      <c r="N80" s="147">
        <f t="shared" si="62"/>
        <v>100</v>
      </c>
      <c r="O80" s="148">
        <v>5</v>
      </c>
      <c r="P80" s="148">
        <v>11</v>
      </c>
      <c r="Q80" s="148">
        <v>11</v>
      </c>
      <c r="R80" s="147">
        <f t="shared" si="63"/>
        <v>100</v>
      </c>
      <c r="S80" s="148">
        <v>5</v>
      </c>
      <c r="T80" s="148">
        <v>7</v>
      </c>
      <c r="U80" s="148">
        <v>7</v>
      </c>
      <c r="V80" s="147">
        <f t="shared" si="64"/>
        <v>100</v>
      </c>
      <c r="W80" s="148">
        <v>5</v>
      </c>
      <c r="X80" s="148">
        <v>9</v>
      </c>
      <c r="Y80" s="148">
        <v>9</v>
      </c>
      <c r="Z80" s="147">
        <f t="shared" si="65"/>
        <v>100</v>
      </c>
      <c r="AA80" s="148">
        <v>5</v>
      </c>
      <c r="AB80" s="148">
        <v>7</v>
      </c>
      <c r="AC80" s="148">
        <v>7</v>
      </c>
      <c r="AD80" s="147">
        <f t="shared" si="66"/>
        <v>100</v>
      </c>
      <c r="AE80" s="148">
        <v>5</v>
      </c>
      <c r="AF80" s="148">
        <v>6</v>
      </c>
      <c r="AG80" s="148">
        <v>6</v>
      </c>
      <c r="AH80" s="147">
        <f t="shared" si="67"/>
        <v>100</v>
      </c>
      <c r="AI80" s="148">
        <v>5</v>
      </c>
      <c r="AJ80" s="148">
        <v>12</v>
      </c>
      <c r="AK80" s="148">
        <v>12</v>
      </c>
      <c r="AL80" s="147">
        <f t="shared" si="68"/>
        <v>100</v>
      </c>
      <c r="AM80" s="148">
        <v>5</v>
      </c>
      <c r="AN80" s="148">
        <v>6</v>
      </c>
      <c r="AO80" s="148">
        <v>6</v>
      </c>
      <c r="AP80" s="147">
        <f t="shared" si="69"/>
        <v>100</v>
      </c>
      <c r="AQ80" s="148">
        <v>5</v>
      </c>
      <c r="AR80" s="148">
        <v>4</v>
      </c>
      <c r="AS80" s="148">
        <v>4</v>
      </c>
      <c r="AT80" s="147">
        <f t="shared" si="70"/>
        <v>100</v>
      </c>
      <c r="AU80" s="148">
        <v>5</v>
      </c>
      <c r="AV80" s="148">
        <v>5</v>
      </c>
      <c r="AW80" s="148">
        <v>5</v>
      </c>
      <c r="AX80" s="147">
        <f t="shared" si="71"/>
        <v>100</v>
      </c>
      <c r="AY80" s="148">
        <v>5</v>
      </c>
      <c r="AZ80" s="148">
        <v>10</v>
      </c>
      <c r="BA80" s="148">
        <v>10</v>
      </c>
      <c r="BB80" s="147">
        <f t="shared" si="72"/>
        <v>100</v>
      </c>
      <c r="BC80" s="148">
        <v>5</v>
      </c>
      <c r="BD80" s="148">
        <v>10</v>
      </c>
      <c r="BE80" s="148">
        <v>10</v>
      </c>
      <c r="BF80" s="147">
        <f t="shared" si="73"/>
        <v>100</v>
      </c>
      <c r="BG80" s="148">
        <v>5</v>
      </c>
      <c r="BH80" s="148">
        <v>9</v>
      </c>
      <c r="BI80" s="148">
        <v>9</v>
      </c>
      <c r="BJ80" s="147">
        <f t="shared" si="74"/>
        <v>100</v>
      </c>
      <c r="BK80" s="148">
        <v>5</v>
      </c>
      <c r="BL80" s="148">
        <v>5</v>
      </c>
      <c r="BM80" s="148">
        <v>5</v>
      </c>
      <c r="BN80" s="147">
        <f t="shared" si="75"/>
        <v>100</v>
      </c>
      <c r="BO80" s="148">
        <v>5</v>
      </c>
      <c r="BP80" s="148">
        <v>5</v>
      </c>
      <c r="BQ80" s="148">
        <v>5</v>
      </c>
      <c r="BR80" s="147">
        <f t="shared" si="76"/>
        <v>100</v>
      </c>
      <c r="BS80" s="148">
        <v>5</v>
      </c>
      <c r="BT80" s="149">
        <f t="shared" si="77"/>
        <v>135</v>
      </c>
      <c r="BU80" s="149">
        <f t="shared" si="78"/>
        <v>135</v>
      </c>
      <c r="BV80" s="145">
        <f t="shared" si="79"/>
        <v>100</v>
      </c>
      <c r="BW80" s="150">
        <v>5</v>
      </c>
      <c r="BX80" s="151">
        <v>9</v>
      </c>
      <c r="BY80" s="151">
        <v>9</v>
      </c>
      <c r="BZ80" s="146">
        <f t="shared" si="80"/>
        <v>100</v>
      </c>
      <c r="CA80" s="151">
        <v>5</v>
      </c>
      <c r="CB80" s="151">
        <v>20</v>
      </c>
      <c r="CC80" s="151">
        <v>20</v>
      </c>
      <c r="CD80" s="146">
        <f t="shared" si="81"/>
        <v>100</v>
      </c>
      <c r="CE80" s="151">
        <v>5</v>
      </c>
      <c r="CF80" s="106">
        <f t="shared" si="82"/>
        <v>164</v>
      </c>
      <c r="CG80" s="106">
        <f t="shared" si="83"/>
        <v>164</v>
      </c>
      <c r="CH80" s="147">
        <f t="shared" si="84"/>
        <v>100</v>
      </c>
      <c r="CI80" s="107">
        <v>5</v>
      </c>
      <c r="CJ80" s="129"/>
      <c r="CK80" s="129"/>
      <c r="CL80" s="129"/>
      <c r="CM80" s="129"/>
      <c r="CN80" s="129"/>
      <c r="CO80" s="129"/>
      <c r="CP80" s="130"/>
      <c r="CQ80" s="130"/>
    </row>
    <row r="81" spans="1:102" s="133" customFormat="1" ht="121.5" customHeight="1">
      <c r="A81" s="132">
        <v>76</v>
      </c>
      <c r="B81" s="183" t="s">
        <v>222</v>
      </c>
      <c r="C81" s="118" t="s">
        <v>223</v>
      </c>
      <c r="D81" s="167">
        <v>30</v>
      </c>
      <c r="E81" s="159">
        <v>0</v>
      </c>
      <c r="F81" s="157">
        <f t="shared" si="60"/>
        <v>0</v>
      </c>
      <c r="G81" s="148">
        <v>1</v>
      </c>
      <c r="H81" s="148">
        <v>30</v>
      </c>
      <c r="I81" s="148">
        <v>0</v>
      </c>
      <c r="J81" s="147">
        <f t="shared" si="61"/>
        <v>0</v>
      </c>
      <c r="K81" s="148">
        <v>1</v>
      </c>
      <c r="L81" s="148">
        <v>30</v>
      </c>
      <c r="M81" s="148">
        <v>54</v>
      </c>
      <c r="N81" s="147">
        <f t="shared" si="62"/>
        <v>180</v>
      </c>
      <c r="O81" s="148">
        <v>5</v>
      </c>
      <c r="P81" s="148">
        <v>30</v>
      </c>
      <c r="Q81" s="148">
        <v>0</v>
      </c>
      <c r="R81" s="147">
        <f t="shared" si="63"/>
        <v>0</v>
      </c>
      <c r="S81" s="148">
        <v>1</v>
      </c>
      <c r="T81" s="148">
        <v>30</v>
      </c>
      <c r="U81" s="148">
        <v>25</v>
      </c>
      <c r="V81" s="147">
        <f t="shared" si="64"/>
        <v>83.333333333333343</v>
      </c>
      <c r="W81" s="148">
        <v>4</v>
      </c>
      <c r="X81" s="148">
        <v>30</v>
      </c>
      <c r="Y81" s="148">
        <v>0</v>
      </c>
      <c r="Z81" s="147">
        <f t="shared" si="65"/>
        <v>0</v>
      </c>
      <c r="AA81" s="148">
        <v>1</v>
      </c>
      <c r="AB81" s="148">
        <v>30</v>
      </c>
      <c r="AC81" s="148">
        <v>0</v>
      </c>
      <c r="AD81" s="147">
        <f t="shared" si="66"/>
        <v>0</v>
      </c>
      <c r="AE81" s="148">
        <v>1</v>
      </c>
      <c r="AF81" s="148">
        <v>30</v>
      </c>
      <c r="AG81" s="148">
        <v>0</v>
      </c>
      <c r="AH81" s="147">
        <f t="shared" si="67"/>
        <v>0</v>
      </c>
      <c r="AI81" s="148">
        <v>1</v>
      </c>
      <c r="AJ81" s="148">
        <v>30</v>
      </c>
      <c r="AK81" s="148">
        <v>0</v>
      </c>
      <c r="AL81" s="147">
        <f t="shared" si="68"/>
        <v>0</v>
      </c>
      <c r="AM81" s="148">
        <v>1</v>
      </c>
      <c r="AN81" s="148">
        <v>30</v>
      </c>
      <c r="AO81" s="148">
        <v>0</v>
      </c>
      <c r="AP81" s="147">
        <f t="shared" si="69"/>
        <v>0</v>
      </c>
      <c r="AQ81" s="148">
        <v>1</v>
      </c>
      <c r="AR81" s="148">
        <v>30</v>
      </c>
      <c r="AS81" s="148">
        <v>0</v>
      </c>
      <c r="AT81" s="147">
        <f t="shared" si="70"/>
        <v>0</v>
      </c>
      <c r="AU81" s="148">
        <v>1</v>
      </c>
      <c r="AV81" s="148">
        <v>30</v>
      </c>
      <c r="AW81" s="148">
        <v>0</v>
      </c>
      <c r="AX81" s="147">
        <f t="shared" si="71"/>
        <v>0</v>
      </c>
      <c r="AY81" s="148">
        <v>1</v>
      </c>
      <c r="AZ81" s="148">
        <v>30</v>
      </c>
      <c r="BA81" s="148">
        <v>5</v>
      </c>
      <c r="BB81" s="147">
        <f t="shared" si="72"/>
        <v>16.666666666666664</v>
      </c>
      <c r="BC81" s="148">
        <v>1</v>
      </c>
      <c r="BD81" s="148">
        <v>30</v>
      </c>
      <c r="BE81" s="148">
        <v>3</v>
      </c>
      <c r="BF81" s="147">
        <f t="shared" si="73"/>
        <v>10</v>
      </c>
      <c r="BG81" s="148">
        <v>1</v>
      </c>
      <c r="BH81" s="148">
        <v>30</v>
      </c>
      <c r="BI81" s="148">
        <v>12</v>
      </c>
      <c r="BJ81" s="147">
        <f t="shared" si="74"/>
        <v>40</v>
      </c>
      <c r="BK81" s="148">
        <v>1</v>
      </c>
      <c r="BL81" s="148">
        <v>30</v>
      </c>
      <c r="BM81" s="148">
        <v>0</v>
      </c>
      <c r="BN81" s="147">
        <f t="shared" si="75"/>
        <v>0</v>
      </c>
      <c r="BO81" s="148">
        <v>1</v>
      </c>
      <c r="BP81" s="148">
        <v>30</v>
      </c>
      <c r="BQ81" s="148">
        <v>6</v>
      </c>
      <c r="BR81" s="147">
        <f t="shared" si="76"/>
        <v>20</v>
      </c>
      <c r="BS81" s="148">
        <v>1</v>
      </c>
      <c r="BT81" s="149">
        <f t="shared" si="77"/>
        <v>510</v>
      </c>
      <c r="BU81" s="149">
        <f t="shared" si="78"/>
        <v>105</v>
      </c>
      <c r="BV81" s="145">
        <f t="shared" si="79"/>
        <v>20.588235294117649</v>
      </c>
      <c r="BW81" s="150">
        <v>1</v>
      </c>
      <c r="BX81" s="151">
        <v>30</v>
      </c>
      <c r="BY81" s="151">
        <v>191</v>
      </c>
      <c r="BZ81" s="146">
        <f t="shared" si="80"/>
        <v>636.66666666666663</v>
      </c>
      <c r="CA81" s="151">
        <v>5</v>
      </c>
      <c r="CB81" s="151">
        <v>30</v>
      </c>
      <c r="CC81" s="151">
        <v>28</v>
      </c>
      <c r="CD81" s="146">
        <f t="shared" si="81"/>
        <v>93.333333333333329</v>
      </c>
      <c r="CE81" s="151">
        <v>4</v>
      </c>
      <c r="CF81" s="106">
        <f t="shared" si="82"/>
        <v>570</v>
      </c>
      <c r="CG81" s="106">
        <f t="shared" si="83"/>
        <v>324</v>
      </c>
      <c r="CH81" s="147">
        <f t="shared" si="84"/>
        <v>56.842105263157897</v>
      </c>
      <c r="CI81" s="107">
        <v>2</v>
      </c>
      <c r="CJ81" s="129"/>
      <c r="CK81" s="129"/>
      <c r="CL81" s="129"/>
      <c r="CM81" s="129"/>
      <c r="CN81" s="129"/>
      <c r="CO81" s="129"/>
      <c r="CP81" s="130"/>
      <c r="CQ81" s="130"/>
    </row>
    <row r="82" spans="1:102" s="52" customFormat="1" ht="93.75" customHeight="1">
      <c r="A82" s="44">
        <v>77</v>
      </c>
      <c r="B82" s="181" t="s">
        <v>110</v>
      </c>
      <c r="C82" s="122" t="s">
        <v>164</v>
      </c>
      <c r="D82" s="167">
        <v>5838</v>
      </c>
      <c r="E82" s="159">
        <v>5832</v>
      </c>
      <c r="F82" s="157">
        <f t="shared" si="60"/>
        <v>99.897225077081202</v>
      </c>
      <c r="G82" s="148">
        <v>5</v>
      </c>
      <c r="H82" s="148">
        <v>96404</v>
      </c>
      <c r="I82" s="148">
        <v>96404</v>
      </c>
      <c r="J82" s="147">
        <f t="shared" si="61"/>
        <v>100</v>
      </c>
      <c r="K82" s="148">
        <v>5</v>
      </c>
      <c r="L82" s="148">
        <v>128235</v>
      </c>
      <c r="M82" s="148">
        <v>128235</v>
      </c>
      <c r="N82" s="147">
        <f t="shared" si="62"/>
        <v>100</v>
      </c>
      <c r="O82" s="148">
        <v>5</v>
      </c>
      <c r="P82" s="148">
        <v>345</v>
      </c>
      <c r="Q82" s="148">
        <v>345</v>
      </c>
      <c r="R82" s="147">
        <f t="shared" si="63"/>
        <v>100</v>
      </c>
      <c r="S82" s="148">
        <v>5</v>
      </c>
      <c r="T82" s="148">
        <v>271</v>
      </c>
      <c r="U82" s="148">
        <v>271</v>
      </c>
      <c r="V82" s="147">
        <f t="shared" si="64"/>
        <v>100</v>
      </c>
      <c r="W82" s="148">
        <v>5</v>
      </c>
      <c r="X82" s="148">
        <v>14369</v>
      </c>
      <c r="Y82" s="148">
        <v>14369</v>
      </c>
      <c r="Z82" s="147">
        <f t="shared" si="65"/>
        <v>100</v>
      </c>
      <c r="AA82" s="148">
        <v>5</v>
      </c>
      <c r="AB82" s="148">
        <v>9888</v>
      </c>
      <c r="AC82" s="148">
        <v>9888</v>
      </c>
      <c r="AD82" s="147">
        <f t="shared" si="66"/>
        <v>100</v>
      </c>
      <c r="AE82" s="148">
        <v>5</v>
      </c>
      <c r="AF82" s="148">
        <v>44159</v>
      </c>
      <c r="AG82" s="148">
        <v>44152</v>
      </c>
      <c r="AH82" s="147">
        <f t="shared" si="67"/>
        <v>99.984148191761591</v>
      </c>
      <c r="AI82" s="148">
        <v>5</v>
      </c>
      <c r="AJ82" s="148">
        <v>2817</v>
      </c>
      <c r="AK82" s="148">
        <v>2817</v>
      </c>
      <c r="AL82" s="147">
        <f t="shared" si="68"/>
        <v>100</v>
      </c>
      <c r="AM82" s="148">
        <v>5</v>
      </c>
      <c r="AN82" s="148">
        <v>14146</v>
      </c>
      <c r="AO82" s="148">
        <v>14146</v>
      </c>
      <c r="AP82" s="147">
        <f t="shared" si="69"/>
        <v>100</v>
      </c>
      <c r="AQ82" s="148">
        <v>5</v>
      </c>
      <c r="AR82" s="148">
        <v>10067</v>
      </c>
      <c r="AS82" s="148">
        <v>10067</v>
      </c>
      <c r="AT82" s="147">
        <f t="shared" si="70"/>
        <v>100</v>
      </c>
      <c r="AU82" s="148">
        <v>5</v>
      </c>
      <c r="AV82" s="148">
        <v>2000</v>
      </c>
      <c r="AW82" s="148">
        <v>2000</v>
      </c>
      <c r="AX82" s="147">
        <f t="shared" si="71"/>
        <v>100</v>
      </c>
      <c r="AY82" s="148">
        <v>5</v>
      </c>
      <c r="AZ82" s="148">
        <v>98568</v>
      </c>
      <c r="BA82" s="148">
        <v>98566</v>
      </c>
      <c r="BB82" s="147">
        <f t="shared" si="72"/>
        <v>99.997970943916897</v>
      </c>
      <c r="BC82" s="148">
        <v>5</v>
      </c>
      <c r="BD82" s="148">
        <v>19289</v>
      </c>
      <c r="BE82" s="148">
        <v>19289</v>
      </c>
      <c r="BF82" s="147">
        <f t="shared" si="73"/>
        <v>100</v>
      </c>
      <c r="BG82" s="148">
        <v>5</v>
      </c>
      <c r="BH82" s="148">
        <v>30261</v>
      </c>
      <c r="BI82" s="148">
        <v>30255</v>
      </c>
      <c r="BJ82" s="147">
        <f t="shared" si="74"/>
        <v>99.980172499256469</v>
      </c>
      <c r="BK82" s="148">
        <v>5</v>
      </c>
      <c r="BL82" s="148">
        <v>0</v>
      </c>
      <c r="BM82" s="148">
        <v>0</v>
      </c>
      <c r="BN82" s="147" t="e">
        <f t="shared" si="75"/>
        <v>#DIV/0!</v>
      </c>
      <c r="BO82" s="148">
        <v>1</v>
      </c>
      <c r="BP82" s="148">
        <v>2269</v>
      </c>
      <c r="BQ82" s="148">
        <v>2269</v>
      </c>
      <c r="BR82" s="147">
        <f t="shared" si="76"/>
        <v>100</v>
      </c>
      <c r="BS82" s="148">
        <v>5</v>
      </c>
      <c r="BT82" s="149">
        <f t="shared" si="77"/>
        <v>478926</v>
      </c>
      <c r="BU82" s="149">
        <f t="shared" si="78"/>
        <v>478905</v>
      </c>
      <c r="BV82" s="145">
        <f t="shared" si="79"/>
        <v>99.995615188985354</v>
      </c>
      <c r="BW82" s="150">
        <v>5</v>
      </c>
      <c r="BX82" s="151">
        <v>23715</v>
      </c>
      <c r="BY82" s="151">
        <v>23715</v>
      </c>
      <c r="BZ82" s="146">
        <f t="shared" si="80"/>
        <v>100</v>
      </c>
      <c r="CA82" s="151">
        <v>5</v>
      </c>
      <c r="CB82" s="151">
        <v>7727</v>
      </c>
      <c r="CC82" s="151">
        <v>7727</v>
      </c>
      <c r="CD82" s="146">
        <f t="shared" si="81"/>
        <v>100</v>
      </c>
      <c r="CE82" s="151">
        <v>5</v>
      </c>
      <c r="CF82" s="106">
        <f t="shared" si="82"/>
        <v>510368</v>
      </c>
      <c r="CG82" s="106">
        <f t="shared" si="83"/>
        <v>510347</v>
      </c>
      <c r="CH82" s="147">
        <f t="shared" si="84"/>
        <v>99.995885321963755</v>
      </c>
      <c r="CI82" s="107">
        <v>5</v>
      </c>
      <c r="CJ82" s="51"/>
      <c r="CK82" s="51"/>
      <c r="CL82" s="51"/>
      <c r="CM82" s="51"/>
      <c r="CN82" s="51"/>
      <c r="CO82" s="51"/>
      <c r="CP82" s="50"/>
      <c r="CQ82" s="50"/>
      <c r="CR82" s="50"/>
      <c r="CS82" s="50"/>
      <c r="CT82" s="50"/>
      <c r="CU82" s="50"/>
      <c r="CV82" s="50"/>
      <c r="CW82" s="50"/>
      <c r="CX82" s="50"/>
    </row>
    <row r="83" spans="1:102" s="52" customFormat="1" ht="87.75" customHeight="1">
      <c r="A83" s="44">
        <v>78</v>
      </c>
      <c r="B83" s="182" t="s">
        <v>109</v>
      </c>
      <c r="C83" s="122" t="s">
        <v>163</v>
      </c>
      <c r="D83" s="167">
        <v>2</v>
      </c>
      <c r="E83" s="159">
        <v>1</v>
      </c>
      <c r="F83" s="157">
        <f t="shared" si="60"/>
        <v>50</v>
      </c>
      <c r="G83" s="148">
        <v>3</v>
      </c>
      <c r="H83" s="148">
        <v>2</v>
      </c>
      <c r="I83" s="148">
        <v>2</v>
      </c>
      <c r="J83" s="147">
        <f t="shared" si="61"/>
        <v>100</v>
      </c>
      <c r="K83" s="148">
        <v>5</v>
      </c>
      <c r="L83" s="148">
        <v>2</v>
      </c>
      <c r="M83" s="148">
        <v>2</v>
      </c>
      <c r="N83" s="147">
        <f t="shared" si="62"/>
        <v>100</v>
      </c>
      <c r="O83" s="148">
        <v>5</v>
      </c>
      <c r="P83" s="148">
        <v>2</v>
      </c>
      <c r="Q83" s="148">
        <v>1</v>
      </c>
      <c r="R83" s="147">
        <f t="shared" si="63"/>
        <v>50</v>
      </c>
      <c r="S83" s="148">
        <v>3</v>
      </c>
      <c r="T83" s="148">
        <v>2</v>
      </c>
      <c r="U83" s="148">
        <v>1</v>
      </c>
      <c r="V83" s="147">
        <f t="shared" si="64"/>
        <v>50</v>
      </c>
      <c r="W83" s="148">
        <v>3</v>
      </c>
      <c r="X83" s="148">
        <v>2</v>
      </c>
      <c r="Y83" s="148">
        <v>2</v>
      </c>
      <c r="Z83" s="147">
        <f t="shared" si="65"/>
        <v>100</v>
      </c>
      <c r="AA83" s="148">
        <v>5</v>
      </c>
      <c r="AB83" s="148">
        <v>2</v>
      </c>
      <c r="AC83" s="148">
        <v>2</v>
      </c>
      <c r="AD83" s="147">
        <f t="shared" si="66"/>
        <v>100</v>
      </c>
      <c r="AE83" s="148">
        <v>5</v>
      </c>
      <c r="AF83" s="148">
        <v>2</v>
      </c>
      <c r="AG83" s="148">
        <v>1</v>
      </c>
      <c r="AH83" s="147">
        <f t="shared" si="67"/>
        <v>50</v>
      </c>
      <c r="AI83" s="148">
        <v>3</v>
      </c>
      <c r="AJ83" s="148">
        <v>2</v>
      </c>
      <c r="AK83" s="148">
        <v>0</v>
      </c>
      <c r="AL83" s="147">
        <f t="shared" si="68"/>
        <v>0</v>
      </c>
      <c r="AM83" s="148">
        <v>2</v>
      </c>
      <c r="AN83" s="148">
        <v>2</v>
      </c>
      <c r="AO83" s="148">
        <v>1</v>
      </c>
      <c r="AP83" s="147">
        <f t="shared" si="69"/>
        <v>50</v>
      </c>
      <c r="AQ83" s="148">
        <v>3</v>
      </c>
      <c r="AR83" s="148">
        <v>2</v>
      </c>
      <c r="AS83" s="148">
        <v>2</v>
      </c>
      <c r="AT83" s="147">
        <f t="shared" si="70"/>
        <v>100</v>
      </c>
      <c r="AU83" s="148">
        <v>5</v>
      </c>
      <c r="AV83" s="148">
        <v>2</v>
      </c>
      <c r="AW83" s="148">
        <v>0</v>
      </c>
      <c r="AX83" s="147">
        <f t="shared" si="71"/>
        <v>0</v>
      </c>
      <c r="AY83" s="148">
        <v>2</v>
      </c>
      <c r="AZ83" s="148">
        <v>2</v>
      </c>
      <c r="BA83" s="148">
        <v>1</v>
      </c>
      <c r="BB83" s="147">
        <f t="shared" si="72"/>
        <v>50</v>
      </c>
      <c r="BC83" s="148">
        <v>3</v>
      </c>
      <c r="BD83" s="148">
        <v>2</v>
      </c>
      <c r="BE83" s="148">
        <v>1</v>
      </c>
      <c r="BF83" s="147">
        <f t="shared" si="73"/>
        <v>50</v>
      </c>
      <c r="BG83" s="148">
        <v>3</v>
      </c>
      <c r="BH83" s="148">
        <v>2</v>
      </c>
      <c r="BI83" s="148">
        <v>0</v>
      </c>
      <c r="BJ83" s="147">
        <f t="shared" si="74"/>
        <v>0</v>
      </c>
      <c r="BK83" s="148">
        <v>2</v>
      </c>
      <c r="BL83" s="148">
        <v>2</v>
      </c>
      <c r="BM83" s="148">
        <v>1</v>
      </c>
      <c r="BN83" s="147">
        <f t="shared" si="75"/>
        <v>50</v>
      </c>
      <c r="BO83" s="148">
        <v>3</v>
      </c>
      <c r="BP83" s="148">
        <v>2</v>
      </c>
      <c r="BQ83" s="148">
        <v>1</v>
      </c>
      <c r="BR83" s="147">
        <f t="shared" si="76"/>
        <v>50</v>
      </c>
      <c r="BS83" s="148">
        <v>3</v>
      </c>
      <c r="BT83" s="149">
        <f t="shared" si="77"/>
        <v>34</v>
      </c>
      <c r="BU83" s="149">
        <f t="shared" si="78"/>
        <v>19</v>
      </c>
      <c r="BV83" s="145">
        <f t="shared" si="79"/>
        <v>55.882352941176471</v>
      </c>
      <c r="BW83" s="150">
        <v>3</v>
      </c>
      <c r="BX83" s="151">
        <v>2</v>
      </c>
      <c r="BY83" s="151">
        <v>2</v>
      </c>
      <c r="BZ83" s="146">
        <f t="shared" si="80"/>
        <v>100</v>
      </c>
      <c r="CA83" s="151">
        <v>5</v>
      </c>
      <c r="CB83" s="151">
        <v>2</v>
      </c>
      <c r="CC83" s="151">
        <v>1</v>
      </c>
      <c r="CD83" s="146">
        <f t="shared" si="81"/>
        <v>50</v>
      </c>
      <c r="CE83" s="151">
        <v>3</v>
      </c>
      <c r="CF83" s="106">
        <f t="shared" si="82"/>
        <v>38</v>
      </c>
      <c r="CG83" s="106">
        <f t="shared" si="83"/>
        <v>22</v>
      </c>
      <c r="CH83" s="147">
        <f t="shared" si="84"/>
        <v>57.89473684210526</v>
      </c>
      <c r="CI83" s="107">
        <v>3</v>
      </c>
      <c r="CJ83" s="51"/>
      <c r="CK83" s="51"/>
      <c r="CL83" s="51"/>
      <c r="CM83" s="51"/>
      <c r="CN83" s="51"/>
      <c r="CO83" s="51"/>
      <c r="CP83" s="50"/>
      <c r="CQ83" s="50"/>
      <c r="CR83" s="50"/>
      <c r="CS83" s="50"/>
      <c r="CT83" s="50"/>
      <c r="CU83" s="50"/>
      <c r="CV83" s="50"/>
      <c r="CW83" s="50"/>
      <c r="CX83" s="50"/>
    </row>
    <row r="84" spans="1:102" s="52" customFormat="1" ht="47.25" customHeight="1">
      <c r="A84" s="44">
        <v>79</v>
      </c>
      <c r="B84" s="123" t="s">
        <v>91</v>
      </c>
      <c r="C84" s="122" t="s">
        <v>32</v>
      </c>
      <c r="D84" s="167">
        <v>5</v>
      </c>
      <c r="E84" s="159">
        <v>5</v>
      </c>
      <c r="F84" s="157">
        <f t="shared" si="60"/>
        <v>100</v>
      </c>
      <c r="G84" s="148">
        <v>5</v>
      </c>
      <c r="H84" s="148">
        <v>5</v>
      </c>
      <c r="I84" s="148">
        <v>5</v>
      </c>
      <c r="J84" s="147">
        <f t="shared" si="61"/>
        <v>100</v>
      </c>
      <c r="K84" s="148">
        <v>5</v>
      </c>
      <c r="L84" s="148">
        <v>5</v>
      </c>
      <c r="M84" s="148">
        <v>5</v>
      </c>
      <c r="N84" s="147">
        <f t="shared" si="62"/>
        <v>100</v>
      </c>
      <c r="O84" s="148">
        <v>5</v>
      </c>
      <c r="P84" s="148">
        <v>5</v>
      </c>
      <c r="Q84" s="148">
        <v>5</v>
      </c>
      <c r="R84" s="147">
        <f t="shared" si="63"/>
        <v>100</v>
      </c>
      <c r="S84" s="148">
        <v>5</v>
      </c>
      <c r="T84" s="148">
        <v>5</v>
      </c>
      <c r="U84" s="148">
        <v>5</v>
      </c>
      <c r="V84" s="147">
        <f t="shared" si="64"/>
        <v>100</v>
      </c>
      <c r="W84" s="148">
        <v>5</v>
      </c>
      <c r="X84" s="148">
        <v>5</v>
      </c>
      <c r="Y84" s="148">
        <v>5</v>
      </c>
      <c r="Z84" s="147">
        <f t="shared" si="65"/>
        <v>100</v>
      </c>
      <c r="AA84" s="148">
        <v>5</v>
      </c>
      <c r="AB84" s="148">
        <v>5</v>
      </c>
      <c r="AC84" s="148">
        <v>5</v>
      </c>
      <c r="AD84" s="147">
        <f t="shared" si="66"/>
        <v>100</v>
      </c>
      <c r="AE84" s="148">
        <v>5</v>
      </c>
      <c r="AF84" s="148">
        <v>5</v>
      </c>
      <c r="AG84" s="148">
        <v>5</v>
      </c>
      <c r="AH84" s="147">
        <f t="shared" si="67"/>
        <v>100</v>
      </c>
      <c r="AI84" s="148">
        <v>5</v>
      </c>
      <c r="AJ84" s="148">
        <v>5</v>
      </c>
      <c r="AK84" s="148">
        <v>5</v>
      </c>
      <c r="AL84" s="147">
        <f t="shared" si="68"/>
        <v>100</v>
      </c>
      <c r="AM84" s="148">
        <v>5</v>
      </c>
      <c r="AN84" s="148">
        <v>5</v>
      </c>
      <c r="AO84" s="148">
        <v>5</v>
      </c>
      <c r="AP84" s="147">
        <f t="shared" si="69"/>
        <v>100</v>
      </c>
      <c r="AQ84" s="148">
        <v>5</v>
      </c>
      <c r="AR84" s="148">
        <v>5</v>
      </c>
      <c r="AS84" s="148">
        <v>5</v>
      </c>
      <c r="AT84" s="147">
        <f t="shared" si="70"/>
        <v>100</v>
      </c>
      <c r="AU84" s="148">
        <v>5</v>
      </c>
      <c r="AV84" s="148">
        <v>5</v>
      </c>
      <c r="AW84" s="148">
        <v>5</v>
      </c>
      <c r="AX84" s="147">
        <f t="shared" si="71"/>
        <v>100</v>
      </c>
      <c r="AY84" s="148">
        <v>5</v>
      </c>
      <c r="AZ84" s="148">
        <v>5</v>
      </c>
      <c r="BA84" s="148">
        <v>5</v>
      </c>
      <c r="BB84" s="147">
        <f t="shared" si="72"/>
        <v>100</v>
      </c>
      <c r="BC84" s="148">
        <v>5</v>
      </c>
      <c r="BD84" s="148">
        <v>5</v>
      </c>
      <c r="BE84" s="148">
        <v>5</v>
      </c>
      <c r="BF84" s="147">
        <f t="shared" si="73"/>
        <v>100</v>
      </c>
      <c r="BG84" s="148">
        <v>5</v>
      </c>
      <c r="BH84" s="148">
        <v>5</v>
      </c>
      <c r="BI84" s="148">
        <v>5</v>
      </c>
      <c r="BJ84" s="147">
        <f t="shared" si="74"/>
        <v>100</v>
      </c>
      <c r="BK84" s="148">
        <v>5</v>
      </c>
      <c r="BL84" s="148">
        <v>5</v>
      </c>
      <c r="BM84" s="148">
        <v>5</v>
      </c>
      <c r="BN84" s="147">
        <f t="shared" si="75"/>
        <v>100</v>
      </c>
      <c r="BO84" s="148">
        <v>5</v>
      </c>
      <c r="BP84" s="148">
        <v>5</v>
      </c>
      <c r="BQ84" s="148">
        <v>5</v>
      </c>
      <c r="BR84" s="147">
        <f t="shared" si="76"/>
        <v>100</v>
      </c>
      <c r="BS84" s="148">
        <v>5</v>
      </c>
      <c r="BT84" s="149">
        <f t="shared" si="77"/>
        <v>85</v>
      </c>
      <c r="BU84" s="149">
        <f t="shared" si="78"/>
        <v>85</v>
      </c>
      <c r="BV84" s="145">
        <f t="shared" si="79"/>
        <v>100</v>
      </c>
      <c r="BW84" s="150">
        <v>5</v>
      </c>
      <c r="BX84" s="151" t="s">
        <v>184</v>
      </c>
      <c r="BY84" s="151" t="s">
        <v>184</v>
      </c>
      <c r="BZ84" s="146" t="e">
        <f t="shared" si="80"/>
        <v>#VALUE!</v>
      </c>
      <c r="CA84" s="151">
        <v>0</v>
      </c>
      <c r="CB84" s="151" t="s">
        <v>184</v>
      </c>
      <c r="CC84" s="151" t="s">
        <v>184</v>
      </c>
      <c r="CD84" s="146" t="e">
        <f t="shared" si="81"/>
        <v>#VALUE!</v>
      </c>
      <c r="CE84" s="151">
        <v>0</v>
      </c>
      <c r="CF84" s="106" t="e">
        <f t="shared" si="82"/>
        <v>#VALUE!</v>
      </c>
      <c r="CG84" s="106" t="e">
        <f t="shared" si="83"/>
        <v>#VALUE!</v>
      </c>
      <c r="CH84" s="147" t="e">
        <f t="shared" si="84"/>
        <v>#VALUE!</v>
      </c>
      <c r="CI84" s="107">
        <v>5</v>
      </c>
      <c r="CJ84" s="49"/>
      <c r="CK84" s="49"/>
      <c r="CL84" s="49"/>
      <c r="CM84" s="49"/>
      <c r="CN84" s="49"/>
      <c r="CO84" s="49"/>
      <c r="CP84" s="50"/>
      <c r="CQ84" s="50"/>
    </row>
    <row r="85" spans="1:102" s="52" customFormat="1" ht="47.25" customHeight="1">
      <c r="A85" s="44">
        <v>80</v>
      </c>
      <c r="B85" s="123" t="s">
        <v>92</v>
      </c>
      <c r="C85" s="122" t="s">
        <v>32</v>
      </c>
      <c r="D85" s="167">
        <v>5</v>
      </c>
      <c r="E85" s="159">
        <v>5</v>
      </c>
      <c r="F85" s="157">
        <f t="shared" si="60"/>
        <v>100</v>
      </c>
      <c r="G85" s="167">
        <v>5</v>
      </c>
      <c r="H85" s="159">
        <v>5</v>
      </c>
      <c r="I85" s="148">
        <v>5</v>
      </c>
      <c r="J85" s="147">
        <f t="shared" si="61"/>
        <v>100</v>
      </c>
      <c r="K85" s="148">
        <v>5</v>
      </c>
      <c r="L85" s="148">
        <v>5</v>
      </c>
      <c r="M85" s="148">
        <v>5</v>
      </c>
      <c r="N85" s="147">
        <f t="shared" si="62"/>
        <v>100</v>
      </c>
      <c r="O85" s="148">
        <v>5</v>
      </c>
      <c r="P85" s="148">
        <v>5</v>
      </c>
      <c r="Q85" s="148">
        <v>5</v>
      </c>
      <c r="R85" s="147">
        <f t="shared" si="63"/>
        <v>100</v>
      </c>
      <c r="S85" s="148">
        <v>5</v>
      </c>
      <c r="T85" s="148">
        <v>5</v>
      </c>
      <c r="U85" s="148">
        <v>5</v>
      </c>
      <c r="V85" s="147">
        <f t="shared" si="64"/>
        <v>100</v>
      </c>
      <c r="W85" s="148">
        <v>5</v>
      </c>
      <c r="X85" s="148">
        <v>5</v>
      </c>
      <c r="Y85" s="148">
        <v>5</v>
      </c>
      <c r="Z85" s="147">
        <f t="shared" si="65"/>
        <v>100</v>
      </c>
      <c r="AA85" s="148">
        <v>5</v>
      </c>
      <c r="AB85" s="148">
        <v>5</v>
      </c>
      <c r="AC85" s="148">
        <v>5</v>
      </c>
      <c r="AD85" s="147">
        <f t="shared" si="66"/>
        <v>100</v>
      </c>
      <c r="AE85" s="148">
        <v>5</v>
      </c>
      <c r="AF85" s="148">
        <v>5</v>
      </c>
      <c r="AG85" s="148">
        <v>5</v>
      </c>
      <c r="AH85" s="147">
        <f t="shared" si="67"/>
        <v>100</v>
      </c>
      <c r="AI85" s="148">
        <v>5</v>
      </c>
      <c r="AJ85" s="148">
        <v>5</v>
      </c>
      <c r="AK85" s="148">
        <v>5</v>
      </c>
      <c r="AL85" s="147">
        <f t="shared" si="68"/>
        <v>100</v>
      </c>
      <c r="AM85" s="148">
        <v>5</v>
      </c>
      <c r="AN85" s="148">
        <v>5</v>
      </c>
      <c r="AO85" s="148">
        <v>5</v>
      </c>
      <c r="AP85" s="147">
        <f t="shared" si="69"/>
        <v>100</v>
      </c>
      <c r="AQ85" s="148">
        <v>5</v>
      </c>
      <c r="AR85" s="148">
        <v>5</v>
      </c>
      <c r="AS85" s="148">
        <v>5</v>
      </c>
      <c r="AT85" s="147">
        <f t="shared" si="70"/>
        <v>100</v>
      </c>
      <c r="AU85" s="148">
        <v>5</v>
      </c>
      <c r="AV85" s="148">
        <v>5</v>
      </c>
      <c r="AW85" s="148">
        <v>5</v>
      </c>
      <c r="AX85" s="147">
        <f t="shared" si="71"/>
        <v>100</v>
      </c>
      <c r="AY85" s="148">
        <v>5</v>
      </c>
      <c r="AZ85" s="148">
        <v>5</v>
      </c>
      <c r="BA85" s="148">
        <v>5</v>
      </c>
      <c r="BB85" s="147">
        <f t="shared" si="72"/>
        <v>100</v>
      </c>
      <c r="BC85" s="148">
        <v>5</v>
      </c>
      <c r="BD85" s="148">
        <v>5</v>
      </c>
      <c r="BE85" s="148">
        <v>5</v>
      </c>
      <c r="BF85" s="147">
        <f t="shared" si="73"/>
        <v>100</v>
      </c>
      <c r="BG85" s="148">
        <v>5</v>
      </c>
      <c r="BH85" s="148">
        <v>5</v>
      </c>
      <c r="BI85" s="148">
        <v>5</v>
      </c>
      <c r="BJ85" s="147">
        <f t="shared" si="74"/>
        <v>100</v>
      </c>
      <c r="BK85" s="148">
        <v>5</v>
      </c>
      <c r="BL85" s="148">
        <v>5</v>
      </c>
      <c r="BM85" s="148">
        <v>5</v>
      </c>
      <c r="BN85" s="147">
        <f t="shared" si="75"/>
        <v>100</v>
      </c>
      <c r="BO85" s="148">
        <v>5</v>
      </c>
      <c r="BP85" s="148">
        <v>5</v>
      </c>
      <c r="BQ85" s="148">
        <v>5</v>
      </c>
      <c r="BR85" s="147">
        <f t="shared" si="76"/>
        <v>100</v>
      </c>
      <c r="BS85" s="148">
        <v>5</v>
      </c>
      <c r="BT85" s="149">
        <f t="shared" si="77"/>
        <v>85</v>
      </c>
      <c r="BU85" s="149">
        <f t="shared" si="78"/>
        <v>85</v>
      </c>
      <c r="BV85" s="145">
        <f t="shared" si="79"/>
        <v>100</v>
      </c>
      <c r="BW85" s="150">
        <v>5</v>
      </c>
      <c r="BX85" s="151" t="s">
        <v>184</v>
      </c>
      <c r="BY85" s="151" t="s">
        <v>184</v>
      </c>
      <c r="BZ85" s="146" t="e">
        <f t="shared" si="80"/>
        <v>#VALUE!</v>
      </c>
      <c r="CA85" s="151">
        <v>0</v>
      </c>
      <c r="CB85" s="151" t="s">
        <v>184</v>
      </c>
      <c r="CC85" s="151" t="s">
        <v>184</v>
      </c>
      <c r="CD85" s="146" t="e">
        <f t="shared" si="81"/>
        <v>#VALUE!</v>
      </c>
      <c r="CE85" s="151">
        <v>0</v>
      </c>
      <c r="CF85" s="106" t="e">
        <f t="shared" si="82"/>
        <v>#VALUE!</v>
      </c>
      <c r="CG85" s="106" t="e">
        <f t="shared" si="83"/>
        <v>#VALUE!</v>
      </c>
      <c r="CH85" s="147" t="e">
        <f t="shared" si="84"/>
        <v>#VALUE!</v>
      </c>
      <c r="CI85" s="107">
        <v>5</v>
      </c>
      <c r="CJ85" s="49"/>
      <c r="CK85" s="49"/>
      <c r="CL85" s="49"/>
      <c r="CM85" s="49"/>
      <c r="CN85" s="49"/>
      <c r="CO85" s="49"/>
      <c r="CP85" s="50"/>
      <c r="CQ85" s="50"/>
    </row>
    <row r="86" spans="1:102" s="52" customFormat="1" ht="47.25" customHeight="1">
      <c r="A86" s="44">
        <v>81</v>
      </c>
      <c r="B86" s="120" t="s">
        <v>93</v>
      </c>
      <c r="C86" s="122" t="s">
        <v>32</v>
      </c>
      <c r="D86" s="167">
        <v>5</v>
      </c>
      <c r="E86" s="159">
        <v>5</v>
      </c>
      <c r="F86" s="157">
        <f t="shared" si="60"/>
        <v>100</v>
      </c>
      <c r="G86" s="148">
        <v>5</v>
      </c>
      <c r="H86" s="148">
        <v>5</v>
      </c>
      <c r="I86" s="148">
        <v>5</v>
      </c>
      <c r="J86" s="147">
        <f t="shared" si="61"/>
        <v>100</v>
      </c>
      <c r="K86" s="148">
        <v>5</v>
      </c>
      <c r="L86" s="148">
        <v>5</v>
      </c>
      <c r="M86" s="148">
        <v>5</v>
      </c>
      <c r="N86" s="147">
        <f t="shared" si="62"/>
        <v>100</v>
      </c>
      <c r="O86" s="148">
        <v>5</v>
      </c>
      <c r="P86" s="148">
        <v>5</v>
      </c>
      <c r="Q86" s="148">
        <v>5</v>
      </c>
      <c r="R86" s="147">
        <f t="shared" si="63"/>
        <v>100</v>
      </c>
      <c r="S86" s="148">
        <v>5</v>
      </c>
      <c r="T86" s="148">
        <v>5</v>
      </c>
      <c r="U86" s="148">
        <v>5</v>
      </c>
      <c r="V86" s="147">
        <f t="shared" si="64"/>
        <v>100</v>
      </c>
      <c r="W86" s="148">
        <v>5</v>
      </c>
      <c r="X86" s="148">
        <v>5</v>
      </c>
      <c r="Y86" s="148">
        <v>5</v>
      </c>
      <c r="Z86" s="147">
        <f t="shared" si="65"/>
        <v>100</v>
      </c>
      <c r="AA86" s="148">
        <v>5</v>
      </c>
      <c r="AB86" s="148">
        <v>5</v>
      </c>
      <c r="AC86" s="148">
        <v>5</v>
      </c>
      <c r="AD86" s="147">
        <f t="shared" si="66"/>
        <v>100</v>
      </c>
      <c r="AE86" s="148">
        <v>5</v>
      </c>
      <c r="AF86" s="148">
        <v>5</v>
      </c>
      <c r="AG86" s="148">
        <v>5</v>
      </c>
      <c r="AH86" s="147">
        <f t="shared" si="67"/>
        <v>100</v>
      </c>
      <c r="AI86" s="148">
        <v>5</v>
      </c>
      <c r="AJ86" s="148">
        <v>5</v>
      </c>
      <c r="AK86" s="148">
        <v>5</v>
      </c>
      <c r="AL86" s="147">
        <f t="shared" si="68"/>
        <v>100</v>
      </c>
      <c r="AM86" s="148">
        <v>5</v>
      </c>
      <c r="AN86" s="148">
        <v>5</v>
      </c>
      <c r="AO86" s="148">
        <v>5</v>
      </c>
      <c r="AP86" s="147">
        <f t="shared" si="69"/>
        <v>100</v>
      </c>
      <c r="AQ86" s="148">
        <v>5</v>
      </c>
      <c r="AR86" s="148">
        <v>5</v>
      </c>
      <c r="AS86" s="148">
        <v>5</v>
      </c>
      <c r="AT86" s="147">
        <f t="shared" si="70"/>
        <v>100</v>
      </c>
      <c r="AU86" s="148">
        <v>5</v>
      </c>
      <c r="AV86" s="148">
        <v>5</v>
      </c>
      <c r="AW86" s="148">
        <v>5</v>
      </c>
      <c r="AX86" s="147">
        <f t="shared" si="71"/>
        <v>100</v>
      </c>
      <c r="AY86" s="148">
        <v>5</v>
      </c>
      <c r="AZ86" s="148">
        <v>5</v>
      </c>
      <c r="BA86" s="148">
        <v>5</v>
      </c>
      <c r="BB86" s="147">
        <f t="shared" si="72"/>
        <v>100</v>
      </c>
      <c r="BC86" s="148">
        <v>5</v>
      </c>
      <c r="BD86" s="148">
        <v>5</v>
      </c>
      <c r="BE86" s="148">
        <v>5</v>
      </c>
      <c r="BF86" s="147">
        <f t="shared" si="73"/>
        <v>100</v>
      </c>
      <c r="BG86" s="148">
        <v>5</v>
      </c>
      <c r="BH86" s="148">
        <v>5</v>
      </c>
      <c r="BI86" s="148">
        <v>5</v>
      </c>
      <c r="BJ86" s="147">
        <f t="shared" si="74"/>
        <v>100</v>
      </c>
      <c r="BK86" s="148">
        <v>5</v>
      </c>
      <c r="BL86" s="148">
        <v>5</v>
      </c>
      <c r="BM86" s="148">
        <v>5</v>
      </c>
      <c r="BN86" s="147">
        <f t="shared" si="75"/>
        <v>100</v>
      </c>
      <c r="BO86" s="148">
        <v>5</v>
      </c>
      <c r="BP86" s="148">
        <v>5</v>
      </c>
      <c r="BQ86" s="148">
        <v>5</v>
      </c>
      <c r="BR86" s="147">
        <f t="shared" si="76"/>
        <v>100</v>
      </c>
      <c r="BS86" s="148">
        <v>5</v>
      </c>
      <c r="BT86" s="149">
        <f t="shared" si="77"/>
        <v>85</v>
      </c>
      <c r="BU86" s="149">
        <f t="shared" si="78"/>
        <v>85</v>
      </c>
      <c r="BV86" s="145">
        <f t="shared" si="79"/>
        <v>100</v>
      </c>
      <c r="BW86" s="150">
        <v>5</v>
      </c>
      <c r="BX86" s="151" t="s">
        <v>184</v>
      </c>
      <c r="BY86" s="151" t="s">
        <v>184</v>
      </c>
      <c r="BZ86" s="146" t="e">
        <f t="shared" si="80"/>
        <v>#VALUE!</v>
      </c>
      <c r="CA86" s="151">
        <v>0</v>
      </c>
      <c r="CB86" s="151" t="s">
        <v>184</v>
      </c>
      <c r="CC86" s="151" t="s">
        <v>184</v>
      </c>
      <c r="CD86" s="146" t="e">
        <f t="shared" si="81"/>
        <v>#VALUE!</v>
      </c>
      <c r="CE86" s="151">
        <v>0</v>
      </c>
      <c r="CF86" s="106" t="e">
        <f t="shared" si="82"/>
        <v>#VALUE!</v>
      </c>
      <c r="CG86" s="106" t="e">
        <f t="shared" si="83"/>
        <v>#VALUE!</v>
      </c>
      <c r="CH86" s="147" t="e">
        <f t="shared" si="84"/>
        <v>#VALUE!</v>
      </c>
      <c r="CI86" s="107">
        <v>5</v>
      </c>
      <c r="CJ86" s="49"/>
      <c r="CK86" s="49"/>
      <c r="CL86" s="49"/>
      <c r="CM86" s="49"/>
      <c r="CN86" s="49"/>
      <c r="CO86" s="49"/>
      <c r="CP86" s="50"/>
      <c r="CQ86" s="50"/>
    </row>
    <row r="87" spans="1:102" s="50" customFormat="1" ht="59.25" customHeight="1">
      <c r="A87" s="44">
        <v>82</v>
      </c>
      <c r="B87" s="123" t="s">
        <v>60</v>
      </c>
      <c r="C87" s="122" t="s">
        <v>32</v>
      </c>
      <c r="D87" s="167">
        <v>5</v>
      </c>
      <c r="E87" s="159">
        <v>5</v>
      </c>
      <c r="F87" s="157">
        <f t="shared" si="60"/>
        <v>100</v>
      </c>
      <c r="G87" s="148">
        <v>5</v>
      </c>
      <c r="H87" s="148">
        <v>5</v>
      </c>
      <c r="I87" s="148">
        <v>5</v>
      </c>
      <c r="J87" s="157">
        <f t="shared" si="61"/>
        <v>100</v>
      </c>
      <c r="K87" s="148">
        <v>5</v>
      </c>
      <c r="L87" s="148">
        <v>5</v>
      </c>
      <c r="M87" s="148">
        <v>5</v>
      </c>
      <c r="N87" s="157">
        <f t="shared" si="62"/>
        <v>100</v>
      </c>
      <c r="O87" s="148">
        <v>5</v>
      </c>
      <c r="P87" s="148">
        <v>5</v>
      </c>
      <c r="Q87" s="148">
        <v>4.5</v>
      </c>
      <c r="R87" s="157">
        <f t="shared" si="63"/>
        <v>90</v>
      </c>
      <c r="S87" s="148">
        <v>4.5</v>
      </c>
      <c r="T87" s="148">
        <v>5</v>
      </c>
      <c r="U87" s="148">
        <v>4.5</v>
      </c>
      <c r="V87" s="157">
        <f t="shared" si="64"/>
        <v>90</v>
      </c>
      <c r="W87" s="148">
        <v>4.5</v>
      </c>
      <c r="X87" s="148">
        <v>5</v>
      </c>
      <c r="Y87" s="148">
        <v>4.5</v>
      </c>
      <c r="Z87" s="157">
        <f t="shared" si="65"/>
        <v>90</v>
      </c>
      <c r="AA87" s="148">
        <v>4.5</v>
      </c>
      <c r="AB87" s="148">
        <v>5</v>
      </c>
      <c r="AC87" s="148">
        <v>4.5</v>
      </c>
      <c r="AD87" s="157">
        <f t="shared" si="66"/>
        <v>90</v>
      </c>
      <c r="AE87" s="148">
        <v>4.5</v>
      </c>
      <c r="AF87" s="148">
        <v>5</v>
      </c>
      <c r="AG87" s="148">
        <v>4.5</v>
      </c>
      <c r="AH87" s="157">
        <f t="shared" si="67"/>
        <v>90</v>
      </c>
      <c r="AI87" s="148">
        <v>4.5</v>
      </c>
      <c r="AJ87" s="148">
        <v>5</v>
      </c>
      <c r="AK87" s="148">
        <v>4</v>
      </c>
      <c r="AL87" s="157">
        <f t="shared" si="68"/>
        <v>80</v>
      </c>
      <c r="AM87" s="148">
        <v>4</v>
      </c>
      <c r="AN87" s="148">
        <v>5</v>
      </c>
      <c r="AO87" s="148">
        <v>4.5</v>
      </c>
      <c r="AP87" s="157">
        <f t="shared" si="69"/>
        <v>90</v>
      </c>
      <c r="AQ87" s="148">
        <v>4.5</v>
      </c>
      <c r="AR87" s="148">
        <v>5</v>
      </c>
      <c r="AS87" s="148">
        <v>4</v>
      </c>
      <c r="AT87" s="157">
        <f t="shared" si="70"/>
        <v>80</v>
      </c>
      <c r="AU87" s="148">
        <v>4</v>
      </c>
      <c r="AV87" s="148">
        <v>5</v>
      </c>
      <c r="AW87" s="148">
        <v>4.5</v>
      </c>
      <c r="AX87" s="157">
        <f t="shared" si="71"/>
        <v>90</v>
      </c>
      <c r="AY87" s="148">
        <v>4.5</v>
      </c>
      <c r="AZ87" s="148">
        <v>5</v>
      </c>
      <c r="BA87" s="148">
        <v>4.5</v>
      </c>
      <c r="BB87" s="157">
        <f t="shared" si="72"/>
        <v>90</v>
      </c>
      <c r="BC87" s="148">
        <v>4.5</v>
      </c>
      <c r="BD87" s="148">
        <v>5</v>
      </c>
      <c r="BE87" s="148">
        <v>4.5</v>
      </c>
      <c r="BF87" s="157">
        <f t="shared" si="73"/>
        <v>90</v>
      </c>
      <c r="BG87" s="148">
        <v>4.5</v>
      </c>
      <c r="BH87" s="148">
        <v>5</v>
      </c>
      <c r="BI87" s="148">
        <v>4.5</v>
      </c>
      <c r="BJ87" s="157">
        <f t="shared" si="74"/>
        <v>90</v>
      </c>
      <c r="BK87" s="148">
        <v>4.5</v>
      </c>
      <c r="BL87" s="148">
        <v>5</v>
      </c>
      <c r="BM87" s="148">
        <v>4.5</v>
      </c>
      <c r="BN87" s="157">
        <f t="shared" si="75"/>
        <v>90</v>
      </c>
      <c r="BO87" s="148">
        <v>4.5</v>
      </c>
      <c r="BP87" s="148">
        <v>5</v>
      </c>
      <c r="BQ87" s="148">
        <v>4.5</v>
      </c>
      <c r="BR87" s="157">
        <f t="shared" si="76"/>
        <v>90</v>
      </c>
      <c r="BS87" s="148">
        <v>4.5</v>
      </c>
      <c r="BT87" s="149">
        <f t="shared" si="77"/>
        <v>85</v>
      </c>
      <c r="BU87" s="149">
        <f t="shared" si="78"/>
        <v>77</v>
      </c>
      <c r="BV87" s="185">
        <f t="shared" ref="BV87:BV89" si="87">(BU87/BT87)*100</f>
        <v>90.588235294117652</v>
      </c>
      <c r="BW87" s="150">
        <v>4.5</v>
      </c>
      <c r="BX87" s="151" t="s">
        <v>184</v>
      </c>
      <c r="BY87" s="151" t="s">
        <v>184</v>
      </c>
      <c r="BZ87" s="146" t="e">
        <f t="shared" si="80"/>
        <v>#VALUE!</v>
      </c>
      <c r="CA87" s="151">
        <v>0</v>
      </c>
      <c r="CB87" s="151" t="s">
        <v>184</v>
      </c>
      <c r="CC87" s="151" t="s">
        <v>184</v>
      </c>
      <c r="CD87" s="146" t="e">
        <f>CC87*100/CB87</f>
        <v>#VALUE!</v>
      </c>
      <c r="CE87" s="151">
        <v>0</v>
      </c>
      <c r="CF87" s="106" t="e">
        <f>BT87+BX87+CB87</f>
        <v>#VALUE!</v>
      </c>
      <c r="CG87" s="106" t="e">
        <f t="shared" si="83"/>
        <v>#VALUE!</v>
      </c>
      <c r="CH87" s="147" t="e">
        <f t="shared" si="84"/>
        <v>#VALUE!</v>
      </c>
      <c r="CI87" s="107">
        <v>4.5</v>
      </c>
      <c r="CJ87" s="51"/>
      <c r="CK87" s="51"/>
      <c r="CL87" s="51"/>
      <c r="CM87" s="51"/>
      <c r="CN87" s="51"/>
      <c r="CO87" s="51"/>
    </row>
    <row r="88" spans="1:102" s="50" customFormat="1" ht="51" customHeight="1">
      <c r="A88" s="44">
        <v>83</v>
      </c>
      <c r="B88" s="123" t="s">
        <v>61</v>
      </c>
      <c r="C88" s="122" t="s">
        <v>32</v>
      </c>
      <c r="D88" s="167">
        <v>5</v>
      </c>
      <c r="E88" s="159">
        <v>5</v>
      </c>
      <c r="F88" s="157">
        <f t="shared" si="60"/>
        <v>100</v>
      </c>
      <c r="G88" s="148">
        <v>5</v>
      </c>
      <c r="H88" s="148">
        <v>5</v>
      </c>
      <c r="I88" s="148">
        <v>4.5</v>
      </c>
      <c r="J88" s="157">
        <f t="shared" si="61"/>
        <v>90</v>
      </c>
      <c r="K88" s="148">
        <v>4.5</v>
      </c>
      <c r="L88" s="148">
        <v>5</v>
      </c>
      <c r="M88" s="148">
        <v>4.5</v>
      </c>
      <c r="N88" s="157">
        <f t="shared" si="62"/>
        <v>90</v>
      </c>
      <c r="O88" s="148">
        <v>4.5</v>
      </c>
      <c r="P88" s="148">
        <v>5</v>
      </c>
      <c r="Q88" s="148">
        <v>5</v>
      </c>
      <c r="R88" s="157">
        <f t="shared" si="63"/>
        <v>100</v>
      </c>
      <c r="S88" s="148">
        <v>5</v>
      </c>
      <c r="T88" s="148">
        <v>5</v>
      </c>
      <c r="U88" s="148">
        <v>5</v>
      </c>
      <c r="V88" s="157">
        <f t="shared" si="64"/>
        <v>100</v>
      </c>
      <c r="W88" s="148">
        <v>5</v>
      </c>
      <c r="X88" s="148">
        <v>5</v>
      </c>
      <c r="Y88" s="148">
        <v>4.5</v>
      </c>
      <c r="Z88" s="157">
        <f t="shared" si="65"/>
        <v>90</v>
      </c>
      <c r="AA88" s="148">
        <v>4.5</v>
      </c>
      <c r="AB88" s="148">
        <v>5</v>
      </c>
      <c r="AC88" s="148">
        <v>4.5</v>
      </c>
      <c r="AD88" s="157">
        <f t="shared" si="66"/>
        <v>90</v>
      </c>
      <c r="AE88" s="148">
        <v>4.5</v>
      </c>
      <c r="AF88" s="148">
        <v>5</v>
      </c>
      <c r="AG88" s="148">
        <v>5</v>
      </c>
      <c r="AH88" s="157">
        <f t="shared" si="67"/>
        <v>100</v>
      </c>
      <c r="AI88" s="148">
        <v>5</v>
      </c>
      <c r="AJ88" s="148">
        <v>5</v>
      </c>
      <c r="AK88" s="148">
        <v>4.5</v>
      </c>
      <c r="AL88" s="157">
        <f t="shared" si="68"/>
        <v>90</v>
      </c>
      <c r="AM88" s="148">
        <v>4.5</v>
      </c>
      <c r="AN88" s="148">
        <v>5</v>
      </c>
      <c r="AO88" s="148">
        <v>4.5</v>
      </c>
      <c r="AP88" s="157">
        <f t="shared" si="69"/>
        <v>90</v>
      </c>
      <c r="AQ88" s="148">
        <v>4.5</v>
      </c>
      <c r="AR88" s="148">
        <v>5</v>
      </c>
      <c r="AS88" s="148">
        <v>4.5</v>
      </c>
      <c r="AT88" s="157">
        <f t="shared" si="70"/>
        <v>90</v>
      </c>
      <c r="AU88" s="148">
        <v>4.5</v>
      </c>
      <c r="AV88" s="148">
        <v>5</v>
      </c>
      <c r="AW88" s="148">
        <v>5</v>
      </c>
      <c r="AX88" s="157">
        <f t="shared" si="71"/>
        <v>100</v>
      </c>
      <c r="AY88" s="148">
        <v>5</v>
      </c>
      <c r="AZ88" s="148">
        <v>5</v>
      </c>
      <c r="BA88" s="148">
        <v>5</v>
      </c>
      <c r="BB88" s="157">
        <f t="shared" si="72"/>
        <v>100</v>
      </c>
      <c r="BC88" s="148">
        <v>5</v>
      </c>
      <c r="BD88" s="148">
        <v>5</v>
      </c>
      <c r="BE88" s="148">
        <v>5</v>
      </c>
      <c r="BF88" s="157">
        <f t="shared" si="73"/>
        <v>100</v>
      </c>
      <c r="BG88" s="148">
        <v>5</v>
      </c>
      <c r="BH88" s="148">
        <v>5</v>
      </c>
      <c r="BI88" s="148">
        <v>4</v>
      </c>
      <c r="BJ88" s="157">
        <f t="shared" si="74"/>
        <v>80</v>
      </c>
      <c r="BK88" s="148">
        <v>4</v>
      </c>
      <c r="BL88" s="148">
        <v>5</v>
      </c>
      <c r="BM88" s="148">
        <v>5</v>
      </c>
      <c r="BN88" s="157">
        <f t="shared" si="75"/>
        <v>100</v>
      </c>
      <c r="BO88" s="148">
        <v>5</v>
      </c>
      <c r="BP88" s="148">
        <v>5</v>
      </c>
      <c r="BQ88" s="148">
        <v>5</v>
      </c>
      <c r="BR88" s="157">
        <f t="shared" si="76"/>
        <v>100</v>
      </c>
      <c r="BS88" s="148">
        <v>5</v>
      </c>
      <c r="BT88" s="149">
        <f t="shared" si="77"/>
        <v>85</v>
      </c>
      <c r="BU88" s="149">
        <f t="shared" si="78"/>
        <v>80.5</v>
      </c>
      <c r="BV88" s="185">
        <f t="shared" si="87"/>
        <v>94.705882352941174</v>
      </c>
      <c r="BW88" s="150">
        <v>4.5</v>
      </c>
      <c r="BX88" s="151" t="s">
        <v>184</v>
      </c>
      <c r="BY88" s="151" t="s">
        <v>184</v>
      </c>
      <c r="BZ88" s="146" t="e">
        <f t="shared" si="80"/>
        <v>#VALUE!</v>
      </c>
      <c r="CA88" s="151">
        <v>0</v>
      </c>
      <c r="CB88" s="151" t="s">
        <v>184</v>
      </c>
      <c r="CC88" s="151" t="s">
        <v>184</v>
      </c>
      <c r="CD88" s="146" t="e">
        <f t="shared" si="81"/>
        <v>#VALUE!</v>
      </c>
      <c r="CE88" s="151">
        <v>0</v>
      </c>
      <c r="CF88" s="106" t="e">
        <f t="shared" si="82"/>
        <v>#VALUE!</v>
      </c>
      <c r="CG88" s="106" t="e">
        <f t="shared" si="83"/>
        <v>#VALUE!</v>
      </c>
      <c r="CH88" s="147" t="e">
        <f t="shared" si="84"/>
        <v>#VALUE!</v>
      </c>
      <c r="CI88" s="107">
        <v>4.5</v>
      </c>
      <c r="CJ88" s="51"/>
      <c r="CK88" s="51"/>
      <c r="CL88" s="51"/>
      <c r="CM88" s="51"/>
      <c r="CN88" s="51"/>
      <c r="CO88" s="51"/>
    </row>
    <row r="89" spans="1:102" s="50" customFormat="1" ht="50.25" customHeight="1">
      <c r="A89" s="44">
        <v>84</v>
      </c>
      <c r="B89" s="120" t="s">
        <v>62</v>
      </c>
      <c r="C89" s="122" t="s">
        <v>32</v>
      </c>
      <c r="D89" s="167">
        <v>5</v>
      </c>
      <c r="E89" s="159">
        <v>5</v>
      </c>
      <c r="F89" s="157">
        <f t="shared" si="60"/>
        <v>100</v>
      </c>
      <c r="G89" s="148">
        <v>5</v>
      </c>
      <c r="H89" s="148">
        <v>5</v>
      </c>
      <c r="I89" s="148">
        <v>5</v>
      </c>
      <c r="J89" s="157">
        <f t="shared" si="61"/>
        <v>100</v>
      </c>
      <c r="K89" s="148">
        <v>5</v>
      </c>
      <c r="L89" s="148">
        <v>5</v>
      </c>
      <c r="M89" s="148">
        <v>5</v>
      </c>
      <c r="N89" s="157">
        <f t="shared" si="62"/>
        <v>100</v>
      </c>
      <c r="O89" s="148">
        <v>5</v>
      </c>
      <c r="P89" s="148">
        <v>5</v>
      </c>
      <c r="Q89" s="148">
        <v>5</v>
      </c>
      <c r="R89" s="157">
        <f t="shared" si="63"/>
        <v>100</v>
      </c>
      <c r="S89" s="148">
        <v>5</v>
      </c>
      <c r="T89" s="148">
        <v>5</v>
      </c>
      <c r="U89" s="148">
        <v>5</v>
      </c>
      <c r="V89" s="157">
        <f t="shared" si="64"/>
        <v>100</v>
      </c>
      <c r="W89" s="148">
        <v>5</v>
      </c>
      <c r="X89" s="148">
        <v>5</v>
      </c>
      <c r="Y89" s="148">
        <v>4.5</v>
      </c>
      <c r="Z89" s="157">
        <f t="shared" si="65"/>
        <v>90</v>
      </c>
      <c r="AA89" s="148">
        <v>4.5</v>
      </c>
      <c r="AB89" s="148">
        <v>5</v>
      </c>
      <c r="AC89" s="148">
        <v>4.5</v>
      </c>
      <c r="AD89" s="157">
        <f t="shared" si="66"/>
        <v>90</v>
      </c>
      <c r="AE89" s="148">
        <v>4.5</v>
      </c>
      <c r="AF89" s="148">
        <v>5</v>
      </c>
      <c r="AG89" s="148">
        <v>4.5</v>
      </c>
      <c r="AH89" s="157">
        <f t="shared" si="67"/>
        <v>90</v>
      </c>
      <c r="AI89" s="148">
        <v>4.5</v>
      </c>
      <c r="AJ89" s="148">
        <v>5</v>
      </c>
      <c r="AK89" s="148">
        <v>4.5</v>
      </c>
      <c r="AL89" s="157">
        <f t="shared" si="68"/>
        <v>90</v>
      </c>
      <c r="AM89" s="148">
        <v>4.5</v>
      </c>
      <c r="AN89" s="148">
        <v>5</v>
      </c>
      <c r="AO89" s="148">
        <v>4.5</v>
      </c>
      <c r="AP89" s="157">
        <f t="shared" si="69"/>
        <v>90</v>
      </c>
      <c r="AQ89" s="148">
        <v>4.5</v>
      </c>
      <c r="AR89" s="148">
        <v>5</v>
      </c>
      <c r="AS89" s="148">
        <v>4.5</v>
      </c>
      <c r="AT89" s="157">
        <f t="shared" si="70"/>
        <v>90</v>
      </c>
      <c r="AU89" s="148">
        <v>4.5</v>
      </c>
      <c r="AV89" s="148">
        <v>5</v>
      </c>
      <c r="AW89" s="148">
        <v>5</v>
      </c>
      <c r="AX89" s="157">
        <f t="shared" si="71"/>
        <v>100</v>
      </c>
      <c r="AY89" s="148">
        <v>5</v>
      </c>
      <c r="AZ89" s="148">
        <v>5</v>
      </c>
      <c r="BA89" s="148">
        <v>5</v>
      </c>
      <c r="BB89" s="157">
        <f t="shared" si="72"/>
        <v>100</v>
      </c>
      <c r="BC89" s="148">
        <v>5</v>
      </c>
      <c r="BD89" s="148">
        <v>5</v>
      </c>
      <c r="BE89" s="148">
        <v>5</v>
      </c>
      <c r="BF89" s="157">
        <f t="shared" si="73"/>
        <v>100</v>
      </c>
      <c r="BG89" s="148">
        <v>5</v>
      </c>
      <c r="BH89" s="148">
        <v>5</v>
      </c>
      <c r="BI89" s="148">
        <v>4.5</v>
      </c>
      <c r="BJ89" s="157">
        <f t="shared" si="74"/>
        <v>90</v>
      </c>
      <c r="BK89" s="148">
        <v>4.5</v>
      </c>
      <c r="BL89" s="148">
        <v>5</v>
      </c>
      <c r="BM89" s="148">
        <v>5</v>
      </c>
      <c r="BN89" s="157">
        <f t="shared" si="75"/>
        <v>100</v>
      </c>
      <c r="BO89" s="148">
        <v>5</v>
      </c>
      <c r="BP89" s="148">
        <v>5</v>
      </c>
      <c r="BQ89" s="148">
        <v>5</v>
      </c>
      <c r="BR89" s="157">
        <f t="shared" si="76"/>
        <v>100</v>
      </c>
      <c r="BS89" s="148">
        <v>5</v>
      </c>
      <c r="BT89" s="149">
        <f t="shared" si="77"/>
        <v>85</v>
      </c>
      <c r="BU89" s="149">
        <f t="shared" si="78"/>
        <v>81.5</v>
      </c>
      <c r="BV89" s="185">
        <f t="shared" si="87"/>
        <v>95.882352941176478</v>
      </c>
      <c r="BW89" s="150">
        <v>4.5</v>
      </c>
      <c r="BX89" s="151" t="s">
        <v>184</v>
      </c>
      <c r="BY89" s="151" t="s">
        <v>184</v>
      </c>
      <c r="BZ89" s="146" t="e">
        <f t="shared" si="80"/>
        <v>#VALUE!</v>
      </c>
      <c r="CA89" s="151">
        <v>0</v>
      </c>
      <c r="CB89" s="151" t="s">
        <v>184</v>
      </c>
      <c r="CC89" s="151" t="s">
        <v>184</v>
      </c>
      <c r="CD89" s="146" t="e">
        <f>CC89*100/CB89</f>
        <v>#VALUE!</v>
      </c>
      <c r="CE89" s="151">
        <v>0</v>
      </c>
      <c r="CF89" s="106" t="e">
        <f t="shared" si="82"/>
        <v>#VALUE!</v>
      </c>
      <c r="CG89" s="106" t="e">
        <f>BU89+BY89+CC89</f>
        <v>#VALUE!</v>
      </c>
      <c r="CH89" s="147" t="e">
        <f t="shared" si="84"/>
        <v>#VALUE!</v>
      </c>
      <c r="CI89" s="107">
        <v>4.5</v>
      </c>
      <c r="CJ89" s="51"/>
      <c r="CK89" s="51"/>
      <c r="CL89" s="51"/>
      <c r="CM89" s="51"/>
      <c r="CN89" s="51"/>
      <c r="CO89" s="51"/>
    </row>
    <row r="90" spans="1:102" s="35" customFormat="1" ht="21" customHeight="1">
      <c r="A90" s="104"/>
      <c r="B90" s="124" t="s">
        <v>287</v>
      </c>
      <c r="C90" s="125" t="s">
        <v>30</v>
      </c>
      <c r="D90" s="152"/>
      <c r="E90" s="152"/>
      <c r="F90" s="152"/>
      <c r="G90" s="153">
        <f>SUM(G6:G89)</f>
        <v>284.5</v>
      </c>
      <c r="H90" s="153"/>
      <c r="I90" s="153"/>
      <c r="J90" s="153"/>
      <c r="K90" s="153">
        <f>SUM(K6:K89)</f>
        <v>298</v>
      </c>
      <c r="L90" s="153"/>
      <c r="M90" s="153"/>
      <c r="N90" s="153"/>
      <c r="O90" s="153">
        <f>SUM(O6:O89)</f>
        <v>301.5</v>
      </c>
      <c r="P90" s="153"/>
      <c r="Q90" s="153"/>
      <c r="R90" s="147"/>
      <c r="S90" s="153">
        <f>SUM(S6:S89)</f>
        <v>250</v>
      </c>
      <c r="T90" s="153"/>
      <c r="U90" s="153"/>
      <c r="V90" s="147"/>
      <c r="W90" s="153">
        <f>SUM(W6:W89)</f>
        <v>269.5</v>
      </c>
      <c r="X90" s="153"/>
      <c r="Y90" s="153"/>
      <c r="Z90" s="147"/>
      <c r="AA90" s="153">
        <f>SUM(AA6:AA89)</f>
        <v>244</v>
      </c>
      <c r="AB90" s="153"/>
      <c r="AC90" s="153"/>
      <c r="AD90" s="147"/>
      <c r="AE90" s="153">
        <f>SUM(AE6:AE89)</f>
        <v>222</v>
      </c>
      <c r="AF90" s="153"/>
      <c r="AG90" s="153"/>
      <c r="AH90" s="147"/>
      <c r="AI90" s="153">
        <f>SUM(AI6:AI89)</f>
        <v>278.5</v>
      </c>
      <c r="AJ90" s="153"/>
      <c r="AK90" s="153"/>
      <c r="AL90" s="147"/>
      <c r="AM90" s="153">
        <f>SUM(AM6:AM89)</f>
        <v>216</v>
      </c>
      <c r="AN90" s="153"/>
      <c r="AO90" s="153"/>
      <c r="AP90" s="147"/>
      <c r="AQ90" s="153">
        <f>SUM(AQ6:AQ89)</f>
        <v>324</v>
      </c>
      <c r="AR90" s="153"/>
      <c r="AS90" s="153"/>
      <c r="AT90" s="147"/>
      <c r="AU90" s="153">
        <f>SUM(AU6:AU89)</f>
        <v>277.5</v>
      </c>
      <c r="AV90" s="153"/>
      <c r="AW90" s="153"/>
      <c r="AX90" s="147"/>
      <c r="AY90" s="153">
        <f>SUM(AY6:AY89)</f>
        <v>286</v>
      </c>
      <c r="AZ90" s="153"/>
      <c r="BA90" s="153"/>
      <c r="BB90" s="147"/>
      <c r="BC90" s="153">
        <f>SUM(BC6:BC89)</f>
        <v>317.5</v>
      </c>
      <c r="BD90" s="153"/>
      <c r="BE90" s="153"/>
      <c r="BF90" s="147"/>
      <c r="BG90" s="153">
        <f>SUM(BG6:BG89)</f>
        <v>288</v>
      </c>
      <c r="BH90" s="153"/>
      <c r="BI90" s="153"/>
      <c r="BJ90" s="147"/>
      <c r="BK90" s="153">
        <f>SUM(BK6:BK89)</f>
        <v>220.5</v>
      </c>
      <c r="BL90" s="153"/>
      <c r="BM90" s="153"/>
      <c r="BN90" s="147"/>
      <c r="BO90" s="153">
        <f>SUM(BO6:BO89)</f>
        <v>314.5</v>
      </c>
      <c r="BP90" s="153"/>
      <c r="BQ90" s="153"/>
      <c r="BR90" s="147"/>
      <c r="BS90" s="153">
        <f>SUM(BS6:BS89)</f>
        <v>304.5</v>
      </c>
      <c r="BT90" s="153"/>
      <c r="BU90" s="153"/>
      <c r="BV90" s="153"/>
      <c r="BW90" s="153">
        <f>SUM(BW6:BW89)</f>
        <v>256</v>
      </c>
      <c r="BX90" s="153"/>
      <c r="BY90" s="153"/>
      <c r="BZ90" s="153"/>
      <c r="CA90" s="153">
        <f>SUM(CA6:CA89)</f>
        <v>230.5</v>
      </c>
      <c r="CB90" s="153"/>
      <c r="CC90" s="153"/>
      <c r="CD90" s="153"/>
      <c r="CE90" s="153">
        <f>SUM(CE6:CE89)</f>
        <v>221.5</v>
      </c>
      <c r="CF90" s="106"/>
      <c r="CG90" s="106"/>
      <c r="CH90" s="153"/>
      <c r="CI90" s="153">
        <f>SUM(CI6:CI89)</f>
        <v>248</v>
      </c>
      <c r="CJ90" s="51"/>
      <c r="CK90" s="51"/>
      <c r="CL90" s="51"/>
      <c r="CM90" s="51"/>
      <c r="CN90" s="51"/>
      <c r="CO90" s="51"/>
      <c r="CP90" s="50"/>
      <c r="CQ90" s="50"/>
    </row>
    <row r="91" spans="1:102" s="35" customFormat="1" ht="21" customHeight="1">
      <c r="A91" s="104"/>
      <c r="B91" s="126">
        <v>420</v>
      </c>
      <c r="C91" s="127" t="s">
        <v>33</v>
      </c>
      <c r="D91" s="154"/>
      <c r="E91" s="154"/>
      <c r="F91" s="154"/>
      <c r="G91" s="155">
        <f>(G90/B91)*100</f>
        <v>67.738095238095241</v>
      </c>
      <c r="H91" s="156"/>
      <c r="I91" s="156"/>
      <c r="J91" s="156"/>
      <c r="K91" s="155">
        <f>(K90/B91)*100</f>
        <v>70.952380952380949</v>
      </c>
      <c r="L91" s="156"/>
      <c r="M91" s="156"/>
      <c r="N91" s="156"/>
      <c r="O91" s="155">
        <f>(O90/B91)*100</f>
        <v>71.785714285714292</v>
      </c>
      <c r="P91" s="156"/>
      <c r="Q91" s="156"/>
      <c r="R91" s="160"/>
      <c r="S91" s="162">
        <f>(S90/B91)*100</f>
        <v>59.523809523809526</v>
      </c>
      <c r="T91" s="163"/>
      <c r="U91" s="163"/>
      <c r="V91" s="160"/>
      <c r="W91" s="162">
        <f>(W90/B91)*100</f>
        <v>64.166666666666671</v>
      </c>
      <c r="X91" s="163"/>
      <c r="Y91" s="163"/>
      <c r="Z91" s="160"/>
      <c r="AA91" s="162">
        <f>(AA90/B91)*100</f>
        <v>58.095238095238102</v>
      </c>
      <c r="AB91" s="163"/>
      <c r="AC91" s="163"/>
      <c r="AD91" s="160"/>
      <c r="AE91" s="162">
        <f>(AE90/B91)*100</f>
        <v>52.857142857142861</v>
      </c>
      <c r="AF91" s="163"/>
      <c r="AG91" s="163"/>
      <c r="AH91" s="160"/>
      <c r="AI91" s="162">
        <f>(AI90/B91)*100</f>
        <v>66.30952380952381</v>
      </c>
      <c r="AJ91" s="163"/>
      <c r="AK91" s="163"/>
      <c r="AL91" s="160"/>
      <c r="AM91" s="162">
        <f>(AM90/B91)*100</f>
        <v>51.428571428571423</v>
      </c>
      <c r="AN91" s="163"/>
      <c r="AO91" s="163"/>
      <c r="AP91" s="160"/>
      <c r="AQ91" s="162">
        <f>(AQ90/B91)*100</f>
        <v>77.142857142857153</v>
      </c>
      <c r="AR91" s="163"/>
      <c r="AS91" s="163"/>
      <c r="AT91" s="160"/>
      <c r="AU91" s="162">
        <f>(AU90/B91)*100</f>
        <v>66.071428571428569</v>
      </c>
      <c r="AV91" s="163"/>
      <c r="AW91" s="163"/>
      <c r="AX91" s="160"/>
      <c r="AY91" s="162">
        <f>(AY90/B91)*100</f>
        <v>68.095238095238102</v>
      </c>
      <c r="AZ91" s="163"/>
      <c r="BA91" s="163"/>
      <c r="BB91" s="160"/>
      <c r="BC91" s="162">
        <f>(BC90/B91)*100</f>
        <v>75.595238095238088</v>
      </c>
      <c r="BD91" s="163"/>
      <c r="BE91" s="163"/>
      <c r="BF91" s="160"/>
      <c r="BG91" s="162">
        <f>(BG90/B91)*100</f>
        <v>68.571428571428569</v>
      </c>
      <c r="BH91" s="163"/>
      <c r="BI91" s="163"/>
      <c r="BJ91" s="160"/>
      <c r="BK91" s="162">
        <f>(BK90/B91)*100</f>
        <v>52.5</v>
      </c>
      <c r="BL91" s="163"/>
      <c r="BM91" s="163"/>
      <c r="BN91" s="160"/>
      <c r="BO91" s="162">
        <f>(BO90/B91)*100</f>
        <v>74.88095238095238</v>
      </c>
      <c r="BP91" s="163"/>
      <c r="BQ91" s="163"/>
      <c r="BR91" s="160"/>
      <c r="BS91" s="155">
        <f>(BS90/B91)*100</f>
        <v>72.5</v>
      </c>
      <c r="BT91" s="156"/>
      <c r="BU91" s="156"/>
      <c r="BV91" s="156"/>
      <c r="BW91" s="155">
        <f>(BW90/B91)*100</f>
        <v>60.952380952380956</v>
      </c>
      <c r="BX91" s="156"/>
      <c r="BY91" s="156"/>
      <c r="BZ91" s="156"/>
      <c r="CA91" s="155">
        <f>(CA90/390)*100</f>
        <v>59.102564102564102</v>
      </c>
      <c r="CB91" s="156"/>
      <c r="CC91" s="156"/>
      <c r="CD91" s="156"/>
      <c r="CE91" s="155">
        <f>(CE90/390)*100</f>
        <v>56.794871794871796</v>
      </c>
      <c r="CF91" s="106"/>
      <c r="CG91" s="106"/>
      <c r="CH91" s="156"/>
      <c r="CI91" s="155">
        <f>(CI90/B91)*100</f>
        <v>59.047619047619051</v>
      </c>
      <c r="CJ91" s="51"/>
      <c r="CK91" s="51"/>
      <c r="CL91" s="51"/>
      <c r="CM91" s="51"/>
      <c r="CN91" s="51"/>
      <c r="CO91" s="51"/>
      <c r="CP91" s="50"/>
      <c r="CQ91" s="50"/>
    </row>
    <row r="92" spans="1:102" s="35" customFormat="1" ht="21" customHeight="1">
      <c r="A92" s="53"/>
      <c r="B92" s="54" t="s">
        <v>34</v>
      </c>
      <c r="C92" s="55"/>
      <c r="D92" s="54"/>
      <c r="E92" s="54"/>
      <c r="F92" s="54"/>
      <c r="G92" s="56">
        <f>+G91*0.8</f>
        <v>54.190476190476197</v>
      </c>
      <c r="H92" s="54"/>
      <c r="I92" s="57"/>
      <c r="J92" s="57"/>
      <c r="K92" s="58">
        <f>+K91*0.8</f>
        <v>56.761904761904759</v>
      </c>
      <c r="L92" s="57"/>
      <c r="M92" s="57"/>
      <c r="N92" s="57"/>
      <c r="O92" s="58">
        <f>+O91*0.8</f>
        <v>57.428571428571438</v>
      </c>
      <c r="P92" s="57"/>
      <c r="Q92" s="57"/>
      <c r="R92" s="164"/>
      <c r="S92" s="165">
        <f>+S91*0.8</f>
        <v>47.61904761904762</v>
      </c>
      <c r="T92" s="164"/>
      <c r="U92" s="164"/>
      <c r="V92" s="164"/>
      <c r="W92" s="165">
        <f>+W91*0.8</f>
        <v>51.333333333333343</v>
      </c>
      <c r="X92" s="164"/>
      <c r="Y92" s="164"/>
      <c r="Z92" s="164"/>
      <c r="AA92" s="165">
        <f>+AA91*0.8</f>
        <v>46.476190476190482</v>
      </c>
      <c r="AB92" s="164"/>
      <c r="AC92" s="164"/>
      <c r="AD92" s="164"/>
      <c r="AE92" s="165">
        <f>+AE91*0.8</f>
        <v>42.285714285714292</v>
      </c>
      <c r="AF92" s="164"/>
      <c r="AG92" s="164"/>
      <c r="AH92" s="164"/>
      <c r="AI92" s="165">
        <f>+AI91*0.8</f>
        <v>53.047619047619051</v>
      </c>
      <c r="AJ92" s="164"/>
      <c r="AK92" s="164"/>
      <c r="AL92" s="164"/>
      <c r="AM92" s="165">
        <f>+AM91*0.8</f>
        <v>41.142857142857139</v>
      </c>
      <c r="AN92" s="164"/>
      <c r="AO92" s="164"/>
      <c r="AP92" s="164"/>
      <c r="AQ92" s="165">
        <f>+AQ91*0.8</f>
        <v>61.714285714285722</v>
      </c>
      <c r="AR92" s="164"/>
      <c r="AS92" s="164"/>
      <c r="AT92" s="164"/>
      <c r="AU92" s="165">
        <f>+AU91*0.8</f>
        <v>52.857142857142861</v>
      </c>
      <c r="AV92" s="164"/>
      <c r="AW92" s="164"/>
      <c r="AX92" s="164"/>
      <c r="AY92" s="165">
        <f>+AY91*0.8</f>
        <v>54.476190476190482</v>
      </c>
      <c r="AZ92" s="164"/>
      <c r="BA92" s="164"/>
      <c r="BB92" s="164"/>
      <c r="BC92" s="165">
        <f>+BC91*0.8</f>
        <v>60.476190476190474</v>
      </c>
      <c r="BD92" s="164"/>
      <c r="BE92" s="164"/>
      <c r="BF92" s="164"/>
      <c r="BG92" s="165">
        <f>+BG91*0.8</f>
        <v>54.857142857142861</v>
      </c>
      <c r="BH92" s="164"/>
      <c r="BI92" s="164"/>
      <c r="BJ92" s="164"/>
      <c r="BK92" s="165">
        <f>+BK91*0.8</f>
        <v>42</v>
      </c>
      <c r="BL92" s="164"/>
      <c r="BM92" s="164"/>
      <c r="BN92" s="164"/>
      <c r="BO92" s="165">
        <f>+BO91*0.8</f>
        <v>59.904761904761905</v>
      </c>
      <c r="BP92" s="164"/>
      <c r="BQ92" s="164"/>
      <c r="BR92" s="164"/>
      <c r="BS92" s="58">
        <f>+BS91*0.8</f>
        <v>58</v>
      </c>
      <c r="BT92" s="59"/>
      <c r="BU92" s="60"/>
      <c r="BV92" s="60"/>
      <c r="BW92" s="61">
        <f>+BW91*0.8</f>
        <v>48.761904761904766</v>
      </c>
      <c r="BX92" s="60"/>
      <c r="BY92" s="60"/>
      <c r="BZ92" s="60"/>
      <c r="CA92" s="61">
        <f>+CA91*0.8</f>
        <v>47.282051282051285</v>
      </c>
      <c r="CB92" s="60"/>
      <c r="CC92" s="60"/>
      <c r="CD92" s="60"/>
      <c r="CE92" s="61">
        <f>+CE91*0.8</f>
        <v>45.435897435897438</v>
      </c>
      <c r="CF92" s="57"/>
      <c r="CG92" s="57"/>
      <c r="CH92" s="57"/>
      <c r="CI92" s="58">
        <f>+CI91*0.8</f>
        <v>47.238095238095241</v>
      </c>
      <c r="CJ92" s="62"/>
      <c r="CK92" s="62"/>
      <c r="CL92" s="62"/>
      <c r="CM92" s="62"/>
      <c r="CN92" s="62"/>
      <c r="CO92" s="62"/>
      <c r="CP92" s="50"/>
      <c r="CQ92" s="50"/>
    </row>
    <row r="93" spans="1:102" s="35" customFormat="1" ht="21" customHeight="1">
      <c r="A93" s="29"/>
      <c r="B93" s="63" t="s">
        <v>35</v>
      </c>
      <c r="C93" s="31"/>
      <c r="D93" s="30"/>
      <c r="E93" s="30"/>
      <c r="F93" s="30"/>
      <c r="G93" s="30"/>
      <c r="H93" s="30" t="s">
        <v>41</v>
      </c>
      <c r="I93" s="28" t="s">
        <v>41</v>
      </c>
      <c r="J93" s="28"/>
      <c r="K93" s="28"/>
      <c r="L93" s="28"/>
      <c r="M93" s="28"/>
      <c r="N93" s="28"/>
      <c r="O93" s="28"/>
      <c r="P93" s="28"/>
      <c r="Q93" s="28"/>
      <c r="R93" s="161"/>
      <c r="S93" s="140"/>
      <c r="T93" s="140"/>
      <c r="U93" s="140"/>
      <c r="V93" s="161"/>
      <c r="W93" s="140"/>
      <c r="X93" s="140"/>
      <c r="Y93" s="140"/>
      <c r="Z93" s="161"/>
      <c r="AA93" s="140"/>
      <c r="AB93" s="140"/>
      <c r="AC93" s="140"/>
      <c r="AD93" s="161"/>
      <c r="AE93" s="140"/>
      <c r="AF93" s="140"/>
      <c r="AG93" s="140"/>
      <c r="AH93" s="161"/>
      <c r="AI93" s="140"/>
      <c r="AJ93" s="140"/>
      <c r="AK93" s="140"/>
      <c r="AL93" s="161"/>
      <c r="AM93" s="140"/>
      <c r="AN93" s="140"/>
      <c r="AO93" s="140"/>
      <c r="AP93" s="161"/>
      <c r="AQ93" s="140"/>
      <c r="AR93" s="140"/>
      <c r="AS93" s="140"/>
      <c r="AT93" s="161"/>
      <c r="AU93" s="140"/>
      <c r="AV93" s="140"/>
      <c r="AW93" s="140"/>
      <c r="AX93" s="161"/>
      <c r="AY93" s="140"/>
      <c r="AZ93" s="140"/>
      <c r="BA93" s="140"/>
      <c r="BB93" s="161"/>
      <c r="BC93" s="140"/>
      <c r="BD93" s="140"/>
      <c r="BE93" s="140"/>
      <c r="BF93" s="161"/>
      <c r="BG93" s="140"/>
      <c r="BH93" s="140"/>
      <c r="BI93" s="140"/>
      <c r="BJ93" s="161"/>
      <c r="BK93" s="140"/>
      <c r="BL93" s="140"/>
      <c r="BM93" s="140"/>
      <c r="BN93" s="161"/>
      <c r="BO93" s="140"/>
      <c r="BP93" s="140"/>
      <c r="BQ93" s="140"/>
      <c r="BR93" s="161"/>
      <c r="BS93" s="28"/>
      <c r="BT93" s="64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166"/>
      <c r="CG93" s="166"/>
      <c r="CH93" s="28"/>
      <c r="CI93" s="28"/>
      <c r="CJ93" s="28"/>
      <c r="CK93" s="49"/>
      <c r="CL93" s="49"/>
      <c r="CM93" s="49"/>
      <c r="CN93" s="49"/>
      <c r="CO93" s="49"/>
      <c r="CP93" s="50"/>
      <c r="CQ93" s="50"/>
    </row>
    <row r="94" spans="1:102" s="35" customFormat="1" ht="21" customHeight="1">
      <c r="A94" s="29"/>
      <c r="B94" s="30"/>
      <c r="C94" s="31"/>
      <c r="D94" s="30"/>
      <c r="E94" s="30"/>
      <c r="F94" s="30"/>
      <c r="G94" s="30"/>
      <c r="H94" s="30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64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49"/>
      <c r="CL94" s="49"/>
      <c r="CM94" s="49"/>
      <c r="CN94" s="49"/>
      <c r="CO94" s="49"/>
      <c r="CP94" s="50"/>
      <c r="CQ94" s="50"/>
    </row>
    <row r="95" spans="1:102" s="35" customFormat="1" ht="21" customHeight="1">
      <c r="A95" s="65"/>
      <c r="B95" s="66" t="s">
        <v>36</v>
      </c>
      <c r="C95" s="66"/>
      <c r="D95" s="67"/>
      <c r="E95" s="67"/>
      <c r="F95" s="68"/>
      <c r="G95" s="68">
        <v>0</v>
      </c>
      <c r="H95" s="68"/>
      <c r="I95" s="69">
        <v>50000</v>
      </c>
      <c r="J95" s="70"/>
      <c r="K95" s="70">
        <v>4</v>
      </c>
      <c r="L95" s="70"/>
      <c r="M95" s="69">
        <v>70000</v>
      </c>
      <c r="N95" s="70"/>
      <c r="O95" s="70">
        <v>5</v>
      </c>
      <c r="P95" s="70"/>
      <c r="Q95" s="69">
        <v>34500</v>
      </c>
      <c r="R95" s="70"/>
      <c r="S95" s="70">
        <v>4</v>
      </c>
      <c r="T95" s="70"/>
      <c r="U95" s="69">
        <v>50000</v>
      </c>
      <c r="V95" s="70"/>
      <c r="W95" s="70">
        <v>4</v>
      </c>
      <c r="X95" s="70"/>
      <c r="Y95" s="69"/>
      <c r="Z95" s="70"/>
      <c r="AA95" s="70">
        <v>0</v>
      </c>
      <c r="AB95" s="70"/>
      <c r="AC95" s="69">
        <v>24100</v>
      </c>
      <c r="AD95" s="70"/>
      <c r="AE95" s="135">
        <v>3</v>
      </c>
      <c r="AF95" s="204"/>
      <c r="AG95" s="203">
        <v>110000</v>
      </c>
      <c r="AH95" s="70"/>
      <c r="AI95" s="135">
        <v>5</v>
      </c>
      <c r="AJ95" s="204"/>
      <c r="AK95" s="203">
        <v>55000</v>
      </c>
      <c r="AL95" s="70"/>
      <c r="AM95" s="70">
        <v>5</v>
      </c>
      <c r="AN95" s="70"/>
      <c r="AO95" s="69">
        <v>50000</v>
      </c>
      <c r="AP95" s="70"/>
      <c r="AQ95" s="70">
        <v>4</v>
      </c>
      <c r="AR95" s="70"/>
      <c r="AS95" s="69"/>
      <c r="AT95" s="70"/>
      <c r="AU95" s="70">
        <v>0</v>
      </c>
      <c r="AV95" s="83"/>
      <c r="AW95" s="137">
        <v>30000</v>
      </c>
      <c r="AX95" s="70"/>
      <c r="AY95" s="70">
        <v>4</v>
      </c>
      <c r="AZ95" s="135"/>
      <c r="BA95" s="204">
        <v>10000</v>
      </c>
      <c r="BB95" s="136"/>
      <c r="BC95" s="135">
        <v>3</v>
      </c>
      <c r="BD95" s="204"/>
      <c r="BE95" s="203">
        <v>100000</v>
      </c>
      <c r="BF95" s="70"/>
      <c r="BG95" s="135">
        <v>5</v>
      </c>
      <c r="BH95" s="204"/>
      <c r="BI95" s="203">
        <v>122850</v>
      </c>
      <c r="BJ95" s="70"/>
      <c r="BK95" s="70">
        <v>5</v>
      </c>
      <c r="BL95" s="70"/>
      <c r="BM95" s="71">
        <v>70000</v>
      </c>
      <c r="BN95" s="70"/>
      <c r="BO95" s="70">
        <v>5</v>
      </c>
      <c r="BP95" s="70"/>
      <c r="BQ95" s="69">
        <v>32500</v>
      </c>
      <c r="BR95" s="70"/>
      <c r="BS95" s="135">
        <v>4</v>
      </c>
      <c r="BT95" s="87"/>
      <c r="BU95" s="87">
        <v>0</v>
      </c>
      <c r="BV95" s="87"/>
      <c r="BW95" s="136">
        <v>0</v>
      </c>
      <c r="BX95" s="70"/>
      <c r="BY95" s="70"/>
      <c r="BZ95" s="70"/>
      <c r="CA95" s="70"/>
      <c r="CB95" s="70"/>
      <c r="CC95" s="70">
        <v>5000</v>
      </c>
      <c r="CD95" s="70"/>
      <c r="CE95" s="70">
        <v>3</v>
      </c>
      <c r="CF95" s="70"/>
      <c r="CG95" s="70"/>
      <c r="CH95" s="70"/>
      <c r="CI95" s="70"/>
      <c r="CJ95" s="28"/>
      <c r="CK95" s="49"/>
      <c r="CL95" s="49"/>
      <c r="CM95" s="49"/>
      <c r="CN95" s="49"/>
      <c r="CO95" s="49"/>
      <c r="CP95" s="50"/>
      <c r="CQ95" s="50"/>
    </row>
    <row r="96" spans="1:102" s="35" customFormat="1" ht="21" customHeight="1">
      <c r="A96" s="72"/>
      <c r="B96" s="73" t="s">
        <v>37</v>
      </c>
      <c r="C96" s="73"/>
      <c r="D96" s="68"/>
      <c r="E96" s="68"/>
      <c r="F96" s="68"/>
      <c r="G96" s="68">
        <v>0</v>
      </c>
      <c r="H96" s="68"/>
      <c r="I96" s="70"/>
      <c r="J96" s="70"/>
      <c r="K96" s="70">
        <v>0</v>
      </c>
      <c r="L96" s="70"/>
      <c r="M96" s="70" t="s">
        <v>252</v>
      </c>
      <c r="N96" s="70"/>
      <c r="O96" s="70">
        <v>5</v>
      </c>
      <c r="P96" s="70"/>
      <c r="Q96" s="70"/>
      <c r="R96" s="70"/>
      <c r="S96" s="70">
        <v>0</v>
      </c>
      <c r="T96" s="70"/>
      <c r="U96" s="68" t="s">
        <v>259</v>
      </c>
      <c r="V96" s="70"/>
      <c r="W96" s="70">
        <v>3</v>
      </c>
      <c r="X96" s="70" t="s">
        <v>261</v>
      </c>
      <c r="Y96" s="70"/>
      <c r="Z96" s="70"/>
      <c r="AA96" s="70">
        <v>5</v>
      </c>
      <c r="AB96" s="70"/>
      <c r="AC96" s="70"/>
      <c r="AD96" s="70"/>
      <c r="AE96" s="135">
        <v>0</v>
      </c>
      <c r="AF96" s="204" t="s">
        <v>279</v>
      </c>
      <c r="AG96" s="136"/>
      <c r="AH96" s="70"/>
      <c r="AI96" s="135">
        <v>5</v>
      </c>
      <c r="AJ96" s="204"/>
      <c r="AK96" s="136"/>
      <c r="AL96" s="70"/>
      <c r="AM96" s="70">
        <v>0</v>
      </c>
      <c r="AN96" s="70"/>
      <c r="AO96" s="70"/>
      <c r="AP96" s="70"/>
      <c r="AQ96" s="70">
        <v>0</v>
      </c>
      <c r="AR96" s="70"/>
      <c r="AS96" s="70"/>
      <c r="AT96" s="70"/>
      <c r="AU96" s="135">
        <v>0</v>
      </c>
      <c r="AV96" s="139"/>
      <c r="AW96" s="139"/>
      <c r="AX96" s="136"/>
      <c r="AY96" s="70">
        <v>0</v>
      </c>
      <c r="AZ96" s="135"/>
      <c r="BA96" s="204"/>
      <c r="BB96" s="136"/>
      <c r="BC96" s="135">
        <v>0</v>
      </c>
      <c r="BD96" s="204"/>
      <c r="BE96" s="136"/>
      <c r="BF96" s="70"/>
      <c r="BG96" s="135">
        <v>0</v>
      </c>
      <c r="BH96" s="204" t="s">
        <v>266</v>
      </c>
      <c r="BI96" s="136"/>
      <c r="BJ96" s="70"/>
      <c r="BK96" s="70">
        <v>5</v>
      </c>
      <c r="BL96" s="70"/>
      <c r="BM96" s="70"/>
      <c r="BN96" s="70"/>
      <c r="BO96" s="76">
        <v>0</v>
      </c>
      <c r="BP96" s="70"/>
      <c r="BQ96" s="70"/>
      <c r="BR96" s="70"/>
      <c r="BS96" s="135">
        <v>0</v>
      </c>
      <c r="BT96" s="141" t="s">
        <v>270</v>
      </c>
      <c r="BU96" s="142"/>
      <c r="BV96" s="87"/>
      <c r="BW96" s="136">
        <v>5</v>
      </c>
      <c r="BX96" s="70"/>
      <c r="BY96" s="70"/>
      <c r="BZ96" s="70"/>
      <c r="CA96" s="70"/>
      <c r="CB96" s="70"/>
      <c r="CC96" s="70"/>
      <c r="CD96" s="70"/>
      <c r="CE96" s="70"/>
      <c r="CF96" s="141"/>
      <c r="CG96" s="142"/>
      <c r="CH96" s="87"/>
      <c r="CI96" s="136"/>
      <c r="CJ96" s="28"/>
      <c r="CK96" s="49"/>
      <c r="CL96" s="49"/>
      <c r="CM96" s="49"/>
      <c r="CN96" s="49"/>
      <c r="CO96" s="49"/>
      <c r="CP96" s="50"/>
      <c r="CQ96" s="50"/>
    </row>
    <row r="97" spans="1:95" s="35" customFormat="1" ht="21" customHeight="1">
      <c r="A97" s="72"/>
      <c r="B97" s="73" t="s">
        <v>63</v>
      </c>
      <c r="C97" s="73"/>
      <c r="D97" s="68"/>
      <c r="E97" s="68"/>
      <c r="F97" s="68"/>
      <c r="G97" s="68">
        <v>0</v>
      </c>
      <c r="H97" s="68"/>
      <c r="I97" s="70"/>
      <c r="J97" s="70"/>
      <c r="K97" s="70">
        <v>0</v>
      </c>
      <c r="L97" s="70"/>
      <c r="M97" s="70"/>
      <c r="N97" s="70"/>
      <c r="O97" s="70">
        <v>0</v>
      </c>
      <c r="P97" s="70"/>
      <c r="Q97" s="70"/>
      <c r="R97" s="70"/>
      <c r="S97" s="70">
        <v>0</v>
      </c>
      <c r="T97" s="70"/>
      <c r="U97" s="70"/>
      <c r="V97" s="70"/>
      <c r="W97" s="70">
        <v>0</v>
      </c>
      <c r="X97" s="70"/>
      <c r="Y97" s="70"/>
      <c r="Z97" s="70"/>
      <c r="AA97" s="70">
        <v>0</v>
      </c>
      <c r="AB97" s="70"/>
      <c r="AC97" s="70"/>
      <c r="AD97" s="70"/>
      <c r="AE97" s="135">
        <v>0</v>
      </c>
      <c r="AF97" s="204"/>
      <c r="AG97" s="136"/>
      <c r="AH97" s="70"/>
      <c r="AI97" s="135">
        <v>0</v>
      </c>
      <c r="AJ97" s="204"/>
      <c r="AK97" s="136"/>
      <c r="AL97" s="70"/>
      <c r="AM97" s="70">
        <v>0</v>
      </c>
      <c r="AN97" s="70"/>
      <c r="AO97" s="70"/>
      <c r="AP97" s="70"/>
      <c r="AQ97" s="70">
        <v>0</v>
      </c>
      <c r="AR97" s="70"/>
      <c r="AS97" s="70"/>
      <c r="AT97" s="70"/>
      <c r="AU97" s="70">
        <v>0</v>
      </c>
      <c r="AV97" s="138"/>
      <c r="AW97" s="138"/>
      <c r="AX97" s="70"/>
      <c r="AY97" s="70">
        <v>0</v>
      </c>
      <c r="AZ97" s="135"/>
      <c r="BA97" s="142"/>
      <c r="BB97" s="136"/>
      <c r="BC97" s="135">
        <v>0</v>
      </c>
      <c r="BD97" s="205"/>
      <c r="BE97" s="136"/>
      <c r="BF97" s="70"/>
      <c r="BG97" s="135">
        <v>0</v>
      </c>
      <c r="BH97" s="204"/>
      <c r="BI97" s="136"/>
      <c r="BJ97" s="70"/>
      <c r="BK97" s="70">
        <v>0</v>
      </c>
      <c r="BL97" s="70"/>
      <c r="BM97" s="70"/>
      <c r="BN97" s="70"/>
      <c r="BO97" s="76">
        <v>0</v>
      </c>
      <c r="BP97" s="70"/>
      <c r="BQ97" s="70"/>
      <c r="BR97" s="70"/>
      <c r="BS97" s="135">
        <v>0</v>
      </c>
      <c r="BT97" s="70"/>
      <c r="BU97" s="142"/>
      <c r="BV97" s="87"/>
      <c r="BW97" s="136">
        <v>0</v>
      </c>
      <c r="BX97" s="70"/>
      <c r="BY97" s="70"/>
      <c r="BZ97" s="70"/>
      <c r="CA97" s="70"/>
      <c r="CB97" s="70"/>
      <c r="CC97" s="70"/>
      <c r="CD97" s="70"/>
      <c r="CE97" s="70"/>
      <c r="CF97" s="70"/>
      <c r="CG97" s="142"/>
      <c r="CH97" s="87"/>
      <c r="CI97" s="136"/>
      <c r="CJ97" s="28"/>
      <c r="CK97" s="49"/>
      <c r="CL97" s="49"/>
      <c r="CM97" s="49"/>
      <c r="CN97" s="49"/>
      <c r="CO97" s="49"/>
      <c r="CP97" s="50"/>
      <c r="CQ97" s="50"/>
    </row>
    <row r="98" spans="1:95" s="35" customFormat="1" ht="21" customHeight="1">
      <c r="A98" s="72"/>
      <c r="B98" s="73" t="s">
        <v>70</v>
      </c>
      <c r="C98" s="73"/>
      <c r="D98" s="68"/>
      <c r="E98" s="68"/>
      <c r="F98" s="68"/>
      <c r="G98" s="68">
        <v>0</v>
      </c>
      <c r="H98" s="68"/>
      <c r="I98" s="70"/>
      <c r="J98" s="70"/>
      <c r="K98" s="70">
        <v>0</v>
      </c>
      <c r="L98" s="70"/>
      <c r="M98" s="70" t="s">
        <v>268</v>
      </c>
      <c r="N98" s="70"/>
      <c r="O98" s="70">
        <v>5</v>
      </c>
      <c r="P98" s="70"/>
      <c r="Q98" s="70"/>
      <c r="R98" s="70"/>
      <c r="S98" s="70">
        <v>0</v>
      </c>
      <c r="T98" s="70"/>
      <c r="U98" s="70"/>
      <c r="V98" s="70"/>
      <c r="W98" s="70">
        <v>0</v>
      </c>
      <c r="X98" s="70"/>
      <c r="Y98" s="70"/>
      <c r="Z98" s="70"/>
      <c r="AA98" s="70">
        <v>0</v>
      </c>
      <c r="AB98" s="70"/>
      <c r="AC98" s="70"/>
      <c r="AD98" s="70"/>
      <c r="AE98" s="135">
        <v>0</v>
      </c>
      <c r="AF98" s="204"/>
      <c r="AG98" s="136"/>
      <c r="AH98" s="70"/>
      <c r="AI98" s="135">
        <v>0</v>
      </c>
      <c r="AJ98" s="204"/>
      <c r="AK98" s="136" t="s">
        <v>262</v>
      </c>
      <c r="AL98" s="70"/>
      <c r="AM98" s="70">
        <v>3</v>
      </c>
      <c r="AN98" s="70"/>
      <c r="AO98" s="70"/>
      <c r="AP98" s="70"/>
      <c r="AQ98" s="70">
        <v>0</v>
      </c>
      <c r="AR98" s="70"/>
      <c r="AS98" s="70"/>
      <c r="AT98" s="70"/>
      <c r="AU98" s="70">
        <v>0</v>
      </c>
      <c r="AV98" s="70"/>
      <c r="AW98" s="70"/>
      <c r="AX98" s="70"/>
      <c r="AY98" s="70">
        <v>0</v>
      </c>
      <c r="AZ98" s="70"/>
      <c r="BA98" s="138"/>
      <c r="BB98" s="70"/>
      <c r="BC98" s="70">
        <v>0</v>
      </c>
      <c r="BD98" s="138"/>
      <c r="BE98" s="70" t="s">
        <v>262</v>
      </c>
      <c r="BF98" s="70"/>
      <c r="BG98" s="135">
        <v>3</v>
      </c>
      <c r="BH98" s="205"/>
      <c r="BI98" s="136" t="s">
        <v>262</v>
      </c>
      <c r="BJ98" s="70"/>
      <c r="BK98" s="70">
        <v>3</v>
      </c>
      <c r="BL98" s="70"/>
      <c r="BM98" s="70" t="s">
        <v>268</v>
      </c>
      <c r="BN98" s="70"/>
      <c r="BO98" s="76">
        <v>5</v>
      </c>
      <c r="BP98" s="70"/>
      <c r="BQ98" s="70"/>
      <c r="BR98" s="70"/>
      <c r="BS98" s="135">
        <v>0</v>
      </c>
      <c r="BT98" s="141" t="s">
        <v>271</v>
      </c>
      <c r="BU98" s="87"/>
      <c r="BV98" s="87"/>
      <c r="BW98" s="136">
        <v>5</v>
      </c>
      <c r="BX98" s="70"/>
      <c r="BY98" s="70" t="s">
        <v>292</v>
      </c>
      <c r="BZ98" s="70"/>
      <c r="CA98" s="70">
        <v>5</v>
      </c>
      <c r="CB98" s="70"/>
      <c r="CC98" s="70" t="s">
        <v>292</v>
      </c>
      <c r="CD98" s="70"/>
      <c r="CE98" s="70">
        <v>5</v>
      </c>
      <c r="CF98" s="141"/>
      <c r="CG98" s="87"/>
      <c r="CH98" s="87"/>
      <c r="CI98" s="136"/>
      <c r="CJ98" s="28"/>
      <c r="CK98" s="49"/>
      <c r="CL98" s="49"/>
      <c r="CM98" s="49"/>
      <c r="CN98" s="49"/>
      <c r="CO98" s="49"/>
      <c r="CP98" s="50"/>
      <c r="CQ98" s="50"/>
    </row>
    <row r="99" spans="1:95" s="35" customFormat="1" ht="21" customHeight="1">
      <c r="A99" s="72"/>
      <c r="B99" s="73" t="s">
        <v>38</v>
      </c>
      <c r="C99" s="73"/>
      <c r="D99" s="68"/>
      <c r="E99" s="70"/>
      <c r="F99" s="68"/>
      <c r="G99" s="68">
        <v>0</v>
      </c>
      <c r="H99" s="68"/>
      <c r="I99" s="70"/>
      <c r="J99" s="70"/>
      <c r="K99" s="70">
        <v>0</v>
      </c>
      <c r="L99" s="70"/>
      <c r="M99" s="70" t="s">
        <v>253</v>
      </c>
      <c r="N99" s="70"/>
      <c r="O99" s="70">
        <v>5</v>
      </c>
      <c r="P99" s="70"/>
      <c r="Q99" s="70" t="s">
        <v>256</v>
      </c>
      <c r="R99" s="70"/>
      <c r="S99" s="70">
        <v>5</v>
      </c>
      <c r="T99" s="70"/>
      <c r="U99" s="70" t="s">
        <v>257</v>
      </c>
      <c r="V99" s="70"/>
      <c r="W99" s="70">
        <v>3</v>
      </c>
      <c r="X99" s="70"/>
      <c r="Y99" s="70"/>
      <c r="Z99" s="70"/>
      <c r="AA99" s="70">
        <v>0</v>
      </c>
      <c r="AB99" s="70"/>
      <c r="AC99" s="70"/>
      <c r="AD99" s="70"/>
      <c r="AE99" s="135">
        <v>0</v>
      </c>
      <c r="AF99" s="87"/>
      <c r="AG99" s="136" t="s">
        <v>264</v>
      </c>
      <c r="AH99" s="70"/>
      <c r="AI99" s="135">
        <v>4</v>
      </c>
      <c r="AJ99" s="205"/>
      <c r="AK99" s="136" t="s">
        <v>264</v>
      </c>
      <c r="AL99" s="70"/>
      <c r="AM99" s="70">
        <v>4</v>
      </c>
      <c r="AN99" s="70"/>
      <c r="AO99" s="70"/>
      <c r="AP99" s="70"/>
      <c r="AQ99" s="70">
        <v>0</v>
      </c>
      <c r="AR99" s="70"/>
      <c r="AS99" s="70"/>
      <c r="AT99" s="70"/>
      <c r="AU99" s="70">
        <v>0</v>
      </c>
      <c r="AV99" s="70"/>
      <c r="AW99" s="74"/>
      <c r="AX99" s="70"/>
      <c r="AY99" s="70">
        <v>0</v>
      </c>
      <c r="AZ99" s="70"/>
      <c r="BA99" s="70" t="s">
        <v>264</v>
      </c>
      <c r="BB99" s="70"/>
      <c r="BC99" s="70">
        <v>4</v>
      </c>
      <c r="BD99" s="70"/>
      <c r="BE99" s="70"/>
      <c r="BF99" s="70"/>
      <c r="BG99" s="70">
        <v>0</v>
      </c>
      <c r="BH99" s="138"/>
      <c r="BI99" s="70"/>
      <c r="BJ99" s="70"/>
      <c r="BK99" s="70">
        <v>0</v>
      </c>
      <c r="BL99" s="70"/>
      <c r="BM99" s="70" t="s">
        <v>253</v>
      </c>
      <c r="BN99" s="70"/>
      <c r="BO99" s="70">
        <v>5</v>
      </c>
      <c r="BP99" s="70"/>
      <c r="BQ99" s="70"/>
      <c r="BR99" s="70"/>
      <c r="BS99" s="135">
        <v>0</v>
      </c>
      <c r="BT99" s="70" t="s">
        <v>273</v>
      </c>
      <c r="BU99" s="87"/>
      <c r="BV99" s="87"/>
      <c r="BW99" s="136">
        <v>5</v>
      </c>
      <c r="BX99" s="70"/>
      <c r="BY99" s="70"/>
      <c r="BZ99" s="70"/>
      <c r="CA99" s="70"/>
      <c r="CB99" s="70"/>
      <c r="CC99" s="70"/>
      <c r="CD99" s="70"/>
      <c r="CE99" s="70"/>
      <c r="CF99" s="70"/>
      <c r="CG99" s="87"/>
      <c r="CH99" s="87"/>
      <c r="CI99" s="136"/>
      <c r="CJ99" s="28"/>
      <c r="CK99" s="49"/>
      <c r="CL99" s="49"/>
      <c r="CM99" s="49"/>
      <c r="CN99" s="49"/>
      <c r="CO99" s="49"/>
      <c r="CP99" s="50"/>
      <c r="CQ99" s="50"/>
    </row>
    <row r="100" spans="1:95" s="35" customFormat="1" ht="21" customHeight="1">
      <c r="A100" s="29"/>
      <c r="B100" s="79" t="s">
        <v>71</v>
      </c>
      <c r="C100" s="73"/>
      <c r="D100" s="68"/>
      <c r="E100" s="68" t="s">
        <v>281</v>
      </c>
      <c r="F100" s="68"/>
      <c r="G100" s="68">
        <v>5</v>
      </c>
      <c r="H100" s="68"/>
      <c r="I100" s="68" t="s">
        <v>251</v>
      </c>
      <c r="J100" s="70"/>
      <c r="K100" s="70">
        <v>5</v>
      </c>
      <c r="L100" s="70"/>
      <c r="M100" s="70"/>
      <c r="N100" s="70"/>
      <c r="O100" s="70">
        <v>0</v>
      </c>
      <c r="P100" s="70"/>
      <c r="Q100" s="70"/>
      <c r="R100" s="70"/>
      <c r="S100" s="70">
        <v>0</v>
      </c>
      <c r="T100" s="70" t="s">
        <v>260</v>
      </c>
      <c r="U100" s="70"/>
      <c r="V100" s="70"/>
      <c r="W100" s="70">
        <v>5</v>
      </c>
      <c r="X100" s="70" t="s">
        <v>290</v>
      </c>
      <c r="Y100" s="68"/>
      <c r="Z100" s="70"/>
      <c r="AA100" s="70">
        <v>5</v>
      </c>
      <c r="AB100" s="70" t="s">
        <v>290</v>
      </c>
      <c r="AC100" s="68"/>
      <c r="AD100" s="70"/>
      <c r="AE100" s="70">
        <v>5</v>
      </c>
      <c r="AF100" s="140" t="s">
        <v>280</v>
      </c>
      <c r="AG100" s="101"/>
      <c r="AH100" s="70"/>
      <c r="AI100" s="70">
        <v>5</v>
      </c>
      <c r="AJ100" s="138" t="s">
        <v>263</v>
      </c>
      <c r="AK100" s="68"/>
      <c r="AL100" s="70"/>
      <c r="AM100" s="70">
        <v>5</v>
      </c>
      <c r="AN100" s="70"/>
      <c r="AO100" s="70"/>
      <c r="AP100" s="70"/>
      <c r="AQ100" s="70">
        <v>0</v>
      </c>
      <c r="AR100" s="79" t="s">
        <v>281</v>
      </c>
      <c r="AS100" s="70"/>
      <c r="AT100" s="70"/>
      <c r="AU100" s="70">
        <v>5</v>
      </c>
      <c r="AV100" s="70"/>
      <c r="AW100" s="70"/>
      <c r="AX100" s="70"/>
      <c r="AY100" s="70">
        <v>0</v>
      </c>
      <c r="AZ100" s="70"/>
      <c r="BA100" s="70"/>
      <c r="BB100" s="70"/>
      <c r="BC100" s="70">
        <v>0</v>
      </c>
      <c r="BD100" s="70"/>
      <c r="BE100" s="68" t="s">
        <v>265</v>
      </c>
      <c r="BF100" s="70"/>
      <c r="BG100" s="70">
        <v>5</v>
      </c>
      <c r="BH100" s="70" t="s">
        <v>267</v>
      </c>
      <c r="BI100" s="70"/>
      <c r="BJ100" s="70"/>
      <c r="BK100" s="70">
        <v>5</v>
      </c>
      <c r="BL100" s="70"/>
      <c r="BM100" s="70"/>
      <c r="BN100" s="70"/>
      <c r="BO100" s="70">
        <v>0</v>
      </c>
      <c r="BP100" s="70"/>
      <c r="BQ100" s="70"/>
      <c r="BR100" s="70"/>
      <c r="BS100" s="70">
        <v>0</v>
      </c>
      <c r="BT100" s="101" t="s">
        <v>272</v>
      </c>
      <c r="BU100" s="138"/>
      <c r="BV100" s="138"/>
      <c r="BW100" s="70">
        <v>5</v>
      </c>
      <c r="BX100" s="70"/>
      <c r="BY100" s="70"/>
      <c r="BZ100" s="70"/>
      <c r="CA100" s="70"/>
      <c r="CB100" s="70"/>
      <c r="CC100" s="70"/>
      <c r="CD100" s="70"/>
      <c r="CE100" s="70"/>
      <c r="CF100" s="101"/>
      <c r="CG100" s="138"/>
      <c r="CH100" s="138"/>
      <c r="CI100" s="70"/>
      <c r="CJ100" s="28"/>
      <c r="CK100" s="28"/>
      <c r="CL100" s="28"/>
      <c r="CM100" s="28"/>
      <c r="CN100" s="28"/>
      <c r="CO100" s="28"/>
    </row>
    <row r="101" spans="1:95" s="35" customFormat="1" ht="21" customHeight="1">
      <c r="A101" s="80"/>
      <c r="B101" s="81" t="s">
        <v>74</v>
      </c>
      <c r="C101" s="82" t="s">
        <v>30</v>
      </c>
      <c r="D101" s="68"/>
      <c r="E101" s="68"/>
      <c r="F101" s="68"/>
      <c r="G101" s="68">
        <f>SUM(G95:G100)</f>
        <v>5</v>
      </c>
      <c r="H101" s="68"/>
      <c r="I101" s="70"/>
      <c r="J101" s="70"/>
      <c r="K101" s="68">
        <f>SUM(K95:K100)</f>
        <v>9</v>
      </c>
      <c r="L101" s="70"/>
      <c r="M101" s="70"/>
      <c r="N101" s="70"/>
      <c r="O101" s="68">
        <f>SUM(O95:O100)</f>
        <v>20</v>
      </c>
      <c r="P101" s="70"/>
      <c r="Q101" s="70"/>
      <c r="R101" s="70"/>
      <c r="S101" s="68">
        <f>SUM(S95:S100)</f>
        <v>9</v>
      </c>
      <c r="T101" s="70"/>
      <c r="U101" s="70"/>
      <c r="V101" s="70"/>
      <c r="W101" s="68">
        <f>SUM(W95:W100)</f>
        <v>15</v>
      </c>
      <c r="X101" s="70"/>
      <c r="Y101" s="70"/>
      <c r="Z101" s="70"/>
      <c r="AA101" s="68">
        <f>SUM(AA95:AA100)</f>
        <v>10</v>
      </c>
      <c r="AB101" s="70"/>
      <c r="AC101" s="70"/>
      <c r="AD101" s="70"/>
      <c r="AE101" s="68">
        <f>SUM(AE95:AE100)</f>
        <v>8</v>
      </c>
      <c r="AF101" s="70"/>
      <c r="AG101" s="70"/>
      <c r="AH101" s="70"/>
      <c r="AI101" s="68">
        <f>SUM(AI95:AI100)</f>
        <v>19</v>
      </c>
      <c r="AJ101" s="70"/>
      <c r="AK101" s="70"/>
      <c r="AL101" s="70"/>
      <c r="AM101" s="68">
        <f>SUM(AM95:AM100)</f>
        <v>17</v>
      </c>
      <c r="AN101" s="70"/>
      <c r="AO101" s="70"/>
      <c r="AP101" s="70"/>
      <c r="AQ101" s="68">
        <f>SUM(AQ95:AQ100)</f>
        <v>4</v>
      </c>
      <c r="AR101" s="70"/>
      <c r="AS101" s="70"/>
      <c r="AT101" s="70"/>
      <c r="AU101" s="68">
        <f>SUM(AU95:AU100)</f>
        <v>5</v>
      </c>
      <c r="AV101" s="70"/>
      <c r="AW101" s="70"/>
      <c r="AX101" s="70"/>
      <c r="AY101" s="68">
        <f>SUM(AY95:AY100)</f>
        <v>4</v>
      </c>
      <c r="AZ101" s="70"/>
      <c r="BA101" s="70"/>
      <c r="BB101" s="70"/>
      <c r="BC101" s="68">
        <f>SUM(BC95:BC100)</f>
        <v>7</v>
      </c>
      <c r="BD101" s="70"/>
      <c r="BE101" s="70"/>
      <c r="BF101" s="70"/>
      <c r="BG101" s="68">
        <f>SUM(BG95:BG100)</f>
        <v>13</v>
      </c>
      <c r="BH101" s="70"/>
      <c r="BI101" s="70"/>
      <c r="BJ101" s="70"/>
      <c r="BK101" s="68">
        <f>SUM(BK95:BK100)</f>
        <v>18</v>
      </c>
      <c r="BL101" s="70"/>
      <c r="BM101" s="70"/>
      <c r="BN101" s="70"/>
      <c r="BO101" s="68">
        <f>SUM(BO95:BO100)</f>
        <v>15</v>
      </c>
      <c r="BP101" s="70"/>
      <c r="BQ101" s="70"/>
      <c r="BR101" s="70"/>
      <c r="BS101" s="68">
        <f>SUM(BS95:BS100)</f>
        <v>4</v>
      </c>
      <c r="BT101" s="77"/>
      <c r="BU101" s="83"/>
      <c r="BV101" s="83"/>
      <c r="BW101" s="68">
        <f>SUM(BW95:BW100)</f>
        <v>20</v>
      </c>
      <c r="BX101" s="83"/>
      <c r="BY101" s="83"/>
      <c r="BZ101" s="83"/>
      <c r="CA101" s="68">
        <f>SUM(CA95:CA100)</f>
        <v>5</v>
      </c>
      <c r="CB101" s="83"/>
      <c r="CC101" s="83"/>
      <c r="CD101" s="83"/>
      <c r="CE101" s="68">
        <f>SUM(CE95:CE100)</f>
        <v>8</v>
      </c>
      <c r="CF101" s="83"/>
      <c r="CG101" s="83"/>
      <c r="CH101" s="83"/>
      <c r="CI101" s="68">
        <f>SUM(CI95:CI100)</f>
        <v>0</v>
      </c>
      <c r="CJ101" s="28"/>
      <c r="CK101" s="28"/>
      <c r="CL101" s="28"/>
      <c r="CM101" s="28"/>
      <c r="CN101" s="28"/>
      <c r="CO101" s="28"/>
    </row>
    <row r="102" spans="1:95" s="35" customFormat="1" ht="21" customHeight="1">
      <c r="A102" s="72"/>
      <c r="B102" s="84"/>
      <c r="C102" s="82" t="s">
        <v>33</v>
      </c>
      <c r="D102" s="68"/>
      <c r="E102" s="68"/>
      <c r="F102" s="68"/>
      <c r="G102" s="85">
        <f>G101*100/30</f>
        <v>16.666666666666668</v>
      </c>
      <c r="H102" s="68"/>
      <c r="I102" s="70"/>
      <c r="J102" s="70"/>
      <c r="K102" s="85">
        <f>K101*100/30</f>
        <v>30</v>
      </c>
      <c r="L102" s="70"/>
      <c r="M102" s="70"/>
      <c r="N102" s="70"/>
      <c r="O102" s="85">
        <f>O101*100/30</f>
        <v>66.666666666666671</v>
      </c>
      <c r="P102" s="70"/>
      <c r="Q102" s="70"/>
      <c r="R102" s="70"/>
      <c r="S102" s="85">
        <f>S101*100/30</f>
        <v>30</v>
      </c>
      <c r="T102" s="70"/>
      <c r="U102" s="70"/>
      <c r="V102" s="70"/>
      <c r="W102" s="85">
        <f>W101*100/30</f>
        <v>50</v>
      </c>
      <c r="X102" s="70"/>
      <c r="Y102" s="70"/>
      <c r="Z102" s="70"/>
      <c r="AA102" s="85">
        <f>AA101*100/30</f>
        <v>33.333333333333336</v>
      </c>
      <c r="AB102" s="70"/>
      <c r="AC102" s="70"/>
      <c r="AD102" s="70"/>
      <c r="AE102" s="85">
        <f>AE101*100/30</f>
        <v>26.666666666666668</v>
      </c>
      <c r="AF102" s="70"/>
      <c r="AG102" s="70"/>
      <c r="AH102" s="70"/>
      <c r="AI102" s="85">
        <f>AI101*100/30</f>
        <v>63.333333333333336</v>
      </c>
      <c r="AJ102" s="70"/>
      <c r="AK102" s="70"/>
      <c r="AL102" s="70"/>
      <c r="AM102" s="85">
        <f>AM101*100/30</f>
        <v>56.666666666666664</v>
      </c>
      <c r="AN102" s="70"/>
      <c r="AO102" s="70"/>
      <c r="AP102" s="70"/>
      <c r="AQ102" s="85">
        <f>AQ101*100/30</f>
        <v>13.333333333333334</v>
      </c>
      <c r="AR102" s="70"/>
      <c r="AS102" s="70"/>
      <c r="AT102" s="70"/>
      <c r="AU102" s="85">
        <f>AU101*100/30</f>
        <v>16.666666666666668</v>
      </c>
      <c r="AV102" s="70"/>
      <c r="AW102" s="70"/>
      <c r="AX102" s="70"/>
      <c r="AY102" s="85">
        <f>AY101*100/30</f>
        <v>13.333333333333334</v>
      </c>
      <c r="AZ102" s="70"/>
      <c r="BA102" s="70"/>
      <c r="BB102" s="70"/>
      <c r="BC102" s="85">
        <f>BC101*100/30</f>
        <v>23.333333333333332</v>
      </c>
      <c r="BD102" s="70"/>
      <c r="BE102" s="70"/>
      <c r="BF102" s="70"/>
      <c r="BG102" s="85">
        <f>BG101*100/30</f>
        <v>43.333333333333336</v>
      </c>
      <c r="BH102" s="70"/>
      <c r="BI102" s="70"/>
      <c r="BJ102" s="70"/>
      <c r="BK102" s="85">
        <f>BK101*100/30</f>
        <v>60</v>
      </c>
      <c r="BL102" s="70"/>
      <c r="BM102" s="70"/>
      <c r="BN102" s="70"/>
      <c r="BO102" s="85">
        <f>BO101*100/30</f>
        <v>50</v>
      </c>
      <c r="BP102" s="70"/>
      <c r="BQ102" s="70"/>
      <c r="BR102" s="70"/>
      <c r="BS102" s="85">
        <f>BS101*100/30</f>
        <v>13.333333333333334</v>
      </c>
      <c r="BT102" s="86"/>
      <c r="BU102" s="87"/>
      <c r="BV102" s="87"/>
      <c r="BW102" s="85">
        <f>BW101*100/30</f>
        <v>66.666666666666671</v>
      </c>
      <c r="BX102" s="87"/>
      <c r="BY102" s="87"/>
      <c r="BZ102" s="87"/>
      <c r="CA102" s="85">
        <f>CA101*100/25</f>
        <v>20</v>
      </c>
      <c r="CB102" s="87"/>
      <c r="CC102" s="87"/>
      <c r="CD102" s="87"/>
      <c r="CE102" s="85">
        <f>CE101*100/25</f>
        <v>32</v>
      </c>
      <c r="CF102" s="87"/>
      <c r="CG102" s="87"/>
      <c r="CH102" s="87"/>
      <c r="CI102" s="85">
        <f>CI101*100/25</f>
        <v>0</v>
      </c>
      <c r="CJ102" s="28"/>
      <c r="CK102" s="28"/>
      <c r="CL102" s="28"/>
      <c r="CM102" s="28"/>
      <c r="CN102" s="28"/>
      <c r="CO102" s="28"/>
    </row>
    <row r="103" spans="1:95" s="35" customFormat="1" ht="21" customHeight="1">
      <c r="A103" s="88"/>
      <c r="B103" s="89" t="s">
        <v>39</v>
      </c>
      <c r="C103" s="90"/>
      <c r="D103" s="89"/>
      <c r="E103" s="89"/>
      <c r="F103" s="89"/>
      <c r="G103" s="61">
        <f>+G102*0.2</f>
        <v>3.3333333333333339</v>
      </c>
      <c r="H103" s="89"/>
      <c r="I103" s="60"/>
      <c r="J103" s="60"/>
      <c r="K103" s="61">
        <f>+K102*0.2</f>
        <v>6</v>
      </c>
      <c r="L103" s="60"/>
      <c r="M103" s="60"/>
      <c r="N103" s="60"/>
      <c r="O103" s="61">
        <f>+O102*0.2</f>
        <v>13.333333333333336</v>
      </c>
      <c r="P103" s="60"/>
      <c r="Q103" s="60"/>
      <c r="R103" s="60"/>
      <c r="S103" s="61">
        <f>+S102*0.2</f>
        <v>6</v>
      </c>
      <c r="T103" s="60"/>
      <c r="U103" s="60"/>
      <c r="V103" s="60"/>
      <c r="W103" s="61">
        <f>+W102*0.2</f>
        <v>10</v>
      </c>
      <c r="X103" s="60"/>
      <c r="Y103" s="60"/>
      <c r="Z103" s="60"/>
      <c r="AA103" s="61">
        <f>+AA102*0.2</f>
        <v>6.6666666666666679</v>
      </c>
      <c r="AB103" s="60"/>
      <c r="AC103" s="60"/>
      <c r="AD103" s="60"/>
      <c r="AE103" s="61">
        <f>+AE102*0.2</f>
        <v>5.3333333333333339</v>
      </c>
      <c r="AF103" s="60"/>
      <c r="AG103" s="60"/>
      <c r="AH103" s="60"/>
      <c r="AI103" s="61">
        <f>+AI102*0.2</f>
        <v>12.666666666666668</v>
      </c>
      <c r="AJ103" s="60"/>
      <c r="AK103" s="60"/>
      <c r="AL103" s="60"/>
      <c r="AM103" s="61">
        <f>+AM102*0.2</f>
        <v>11.333333333333334</v>
      </c>
      <c r="AN103" s="60"/>
      <c r="AO103" s="60"/>
      <c r="AP103" s="60"/>
      <c r="AQ103" s="61">
        <f>+AQ102*0.2</f>
        <v>2.666666666666667</v>
      </c>
      <c r="AR103" s="60"/>
      <c r="AS103" s="60"/>
      <c r="AT103" s="60"/>
      <c r="AU103" s="61">
        <f>+AU102*0.2</f>
        <v>3.3333333333333339</v>
      </c>
      <c r="AV103" s="60"/>
      <c r="AW103" s="60"/>
      <c r="AX103" s="60"/>
      <c r="AY103" s="61">
        <f>+AY102*0.2</f>
        <v>2.666666666666667</v>
      </c>
      <c r="AZ103" s="60"/>
      <c r="BA103" s="60"/>
      <c r="BB103" s="60"/>
      <c r="BC103" s="61">
        <f>+BC102*0.2</f>
        <v>4.666666666666667</v>
      </c>
      <c r="BD103" s="60"/>
      <c r="BE103" s="60"/>
      <c r="BF103" s="60"/>
      <c r="BG103" s="61">
        <f>+BG102*0.2</f>
        <v>8.6666666666666679</v>
      </c>
      <c r="BH103" s="60"/>
      <c r="BI103" s="60"/>
      <c r="BJ103" s="60"/>
      <c r="BK103" s="61">
        <f>+BK102*0.2</f>
        <v>12</v>
      </c>
      <c r="BL103" s="60"/>
      <c r="BM103" s="60"/>
      <c r="BN103" s="60"/>
      <c r="BO103" s="61">
        <f>+BO102*0.2</f>
        <v>10</v>
      </c>
      <c r="BP103" s="60"/>
      <c r="BQ103" s="60"/>
      <c r="BR103" s="60"/>
      <c r="BS103" s="61">
        <f>+BS102*0.2</f>
        <v>2.666666666666667</v>
      </c>
      <c r="BT103" s="59"/>
      <c r="BU103" s="60"/>
      <c r="BV103" s="60"/>
      <c r="BW103" s="61">
        <f>+BW102*0.2</f>
        <v>13.333333333333336</v>
      </c>
      <c r="BX103" s="60"/>
      <c r="BY103" s="60"/>
      <c r="BZ103" s="60"/>
      <c r="CA103" s="61">
        <f>+CA102*0.2</f>
        <v>4</v>
      </c>
      <c r="CB103" s="60"/>
      <c r="CC103" s="60"/>
      <c r="CD103" s="60"/>
      <c r="CE103" s="61">
        <f>+CE102*0.2</f>
        <v>6.4</v>
      </c>
      <c r="CF103" s="60"/>
      <c r="CG103" s="60"/>
      <c r="CH103" s="60"/>
      <c r="CI103" s="61">
        <f>+CI102*0.2</f>
        <v>0</v>
      </c>
      <c r="CJ103" s="60"/>
      <c r="CK103" s="60"/>
      <c r="CL103" s="60"/>
      <c r="CM103" s="60"/>
      <c r="CN103" s="60"/>
      <c r="CO103" s="60"/>
    </row>
    <row r="104" spans="1:95" s="35" customFormat="1" ht="21" customHeight="1">
      <c r="A104" s="91"/>
      <c r="B104" s="92" t="s">
        <v>40</v>
      </c>
      <c r="C104" s="93"/>
      <c r="D104" s="92"/>
      <c r="E104" s="92"/>
      <c r="F104" s="92"/>
      <c r="G104" s="94">
        <f>G92+G103</f>
        <v>57.523809523809533</v>
      </c>
      <c r="H104" s="92"/>
      <c r="I104" s="95"/>
      <c r="J104" s="95"/>
      <c r="K104" s="94">
        <f>K92+K103</f>
        <v>62.761904761904759</v>
      </c>
      <c r="L104" s="95"/>
      <c r="M104" s="95"/>
      <c r="N104" s="95"/>
      <c r="O104" s="94">
        <f>O92+O103</f>
        <v>70.761904761904773</v>
      </c>
      <c r="P104" s="95"/>
      <c r="Q104" s="95"/>
      <c r="R104" s="95"/>
      <c r="S104" s="94">
        <f>S92+S103</f>
        <v>53.61904761904762</v>
      </c>
      <c r="T104" s="95"/>
      <c r="U104" s="95"/>
      <c r="V104" s="95"/>
      <c r="W104" s="94">
        <f>W92+W103</f>
        <v>61.333333333333343</v>
      </c>
      <c r="X104" s="95"/>
      <c r="Y104" s="95"/>
      <c r="Z104" s="95"/>
      <c r="AA104" s="94">
        <f>AA92+AA103</f>
        <v>53.142857142857153</v>
      </c>
      <c r="AB104" s="95"/>
      <c r="AC104" s="95"/>
      <c r="AD104" s="95"/>
      <c r="AE104" s="94">
        <f>AE92+AE103</f>
        <v>47.619047619047628</v>
      </c>
      <c r="AF104" s="95"/>
      <c r="AG104" s="95"/>
      <c r="AH104" s="95"/>
      <c r="AI104" s="94">
        <f>AI92+AI103</f>
        <v>65.714285714285722</v>
      </c>
      <c r="AJ104" s="95"/>
      <c r="AK104" s="95"/>
      <c r="AL104" s="95"/>
      <c r="AM104" s="94">
        <f>AM92+AM103</f>
        <v>52.476190476190474</v>
      </c>
      <c r="AN104" s="95"/>
      <c r="AO104" s="95"/>
      <c r="AP104" s="95"/>
      <c r="AQ104" s="94">
        <f>AQ92+AQ103</f>
        <v>64.380952380952394</v>
      </c>
      <c r="AR104" s="95"/>
      <c r="AS104" s="95"/>
      <c r="AT104" s="95"/>
      <c r="AU104" s="94">
        <f>AU92+AU103</f>
        <v>56.190476190476197</v>
      </c>
      <c r="AV104" s="95"/>
      <c r="AW104" s="95"/>
      <c r="AX104" s="95"/>
      <c r="AY104" s="94">
        <f>AY92+AY103</f>
        <v>57.142857142857146</v>
      </c>
      <c r="AZ104" s="95"/>
      <c r="BA104" s="95"/>
      <c r="BB104" s="95"/>
      <c r="BC104" s="94">
        <f>BC92+BC103</f>
        <v>65.142857142857139</v>
      </c>
      <c r="BD104" s="95"/>
      <c r="BE104" s="95"/>
      <c r="BF104" s="95"/>
      <c r="BG104" s="94">
        <f>BG92+BG103</f>
        <v>63.523809523809533</v>
      </c>
      <c r="BH104" s="95"/>
      <c r="BI104" s="95"/>
      <c r="BJ104" s="95"/>
      <c r="BK104" s="94">
        <f>BK92+BK103</f>
        <v>54</v>
      </c>
      <c r="BL104" s="95"/>
      <c r="BM104" s="95"/>
      <c r="BN104" s="95"/>
      <c r="BO104" s="94">
        <f>BO92+BO103</f>
        <v>69.904761904761898</v>
      </c>
      <c r="BP104" s="95"/>
      <c r="BQ104" s="95"/>
      <c r="BR104" s="95"/>
      <c r="BS104" s="94">
        <f>BS92+BS103</f>
        <v>60.666666666666664</v>
      </c>
      <c r="BT104" s="96"/>
      <c r="BU104" s="95"/>
      <c r="BV104" s="95"/>
      <c r="BW104" s="94">
        <f>BW92+BW103</f>
        <v>62.095238095238102</v>
      </c>
      <c r="BX104" s="95"/>
      <c r="BY104" s="95"/>
      <c r="BZ104" s="95"/>
      <c r="CA104" s="94">
        <f>CA92+CA103</f>
        <v>51.282051282051285</v>
      </c>
      <c r="CB104" s="95"/>
      <c r="CC104" s="95"/>
      <c r="CD104" s="95"/>
      <c r="CE104" s="94">
        <f>CE92+CE103</f>
        <v>51.835897435897436</v>
      </c>
      <c r="CF104" s="95"/>
      <c r="CG104" s="95"/>
      <c r="CH104" s="95"/>
      <c r="CI104" s="94">
        <f>CI92+CI103</f>
        <v>47.238095238095241</v>
      </c>
      <c r="CJ104" s="95"/>
      <c r="CK104" s="95"/>
      <c r="CL104" s="95"/>
      <c r="CM104" s="95"/>
      <c r="CN104" s="95"/>
      <c r="CO104" s="95"/>
    </row>
    <row r="105" spans="1:95" s="35" customFormat="1" ht="21" customHeight="1">
      <c r="A105" s="29"/>
      <c r="B105" s="97" t="s">
        <v>6</v>
      </c>
      <c r="C105" s="31"/>
      <c r="D105" s="30"/>
      <c r="E105" s="30"/>
      <c r="F105" s="30"/>
      <c r="G105" s="30"/>
      <c r="H105" s="30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64"/>
      <c r="BU105" s="28"/>
      <c r="BV105" s="28"/>
      <c r="BW105" s="33"/>
      <c r="BX105" s="98"/>
      <c r="BY105" s="98"/>
      <c r="BZ105" s="98"/>
      <c r="CA105" s="98"/>
      <c r="CB105" s="98"/>
      <c r="CC105" s="98"/>
      <c r="CD105" s="98"/>
      <c r="CE105" s="9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</row>
    <row r="106" spans="1:95" s="35" customFormat="1" ht="21" customHeight="1">
      <c r="A106" s="99"/>
      <c r="B106" s="79" t="s">
        <v>281</v>
      </c>
      <c r="C106" s="31"/>
      <c r="D106" s="30"/>
      <c r="E106" s="30"/>
      <c r="F106" s="30"/>
      <c r="G106" s="30"/>
      <c r="H106" s="30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64"/>
      <c r="BU106" s="28"/>
      <c r="BV106" s="28"/>
      <c r="BW106" s="33"/>
      <c r="BX106" s="98"/>
      <c r="BY106" s="98"/>
      <c r="BZ106" s="98"/>
      <c r="CA106" s="98"/>
      <c r="CB106" s="98"/>
      <c r="CC106" s="98"/>
      <c r="CD106" s="98"/>
      <c r="CE106" s="9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</row>
    <row r="107" spans="1:95" s="35" customFormat="1" ht="21" customHeight="1">
      <c r="A107" s="99"/>
      <c r="B107" s="79"/>
      <c r="C107" s="31"/>
      <c r="D107" s="30"/>
      <c r="E107" s="30"/>
      <c r="F107" s="30"/>
      <c r="G107" s="30"/>
      <c r="H107" s="30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64"/>
      <c r="BU107" s="28"/>
      <c r="BV107" s="28"/>
      <c r="BW107" s="33"/>
      <c r="BX107" s="98"/>
      <c r="BY107" s="98"/>
      <c r="BZ107" s="98"/>
      <c r="CA107" s="98"/>
      <c r="CB107" s="98"/>
      <c r="CC107" s="98"/>
      <c r="CD107" s="98"/>
      <c r="CE107" s="9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</row>
    <row r="108" spans="1:95" s="35" customFormat="1" ht="21" customHeight="1">
      <c r="A108" s="99"/>
      <c r="B108" s="79"/>
      <c r="C108" s="31"/>
      <c r="D108" s="30"/>
      <c r="E108" s="30"/>
      <c r="F108" s="30"/>
      <c r="G108" s="30"/>
      <c r="H108" s="30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64"/>
      <c r="BU108" s="28"/>
      <c r="BV108" s="28"/>
      <c r="BW108" s="33"/>
      <c r="BX108" s="98"/>
      <c r="BY108" s="98"/>
      <c r="BZ108" s="98"/>
      <c r="CA108" s="98"/>
      <c r="CB108" s="98"/>
      <c r="CC108" s="98"/>
      <c r="CD108" s="98"/>
      <c r="CE108" s="9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</row>
    <row r="109" spans="1:95" s="35" customFormat="1" ht="21" customHeight="1">
      <c r="A109" s="29"/>
      <c r="B109" s="79"/>
      <c r="C109" s="31"/>
      <c r="D109" s="30"/>
      <c r="E109" s="30"/>
      <c r="F109" s="30"/>
      <c r="G109" s="30"/>
      <c r="H109" s="30"/>
      <c r="I109" s="31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64"/>
      <c r="BU109" s="28"/>
      <c r="BV109" s="28"/>
      <c r="BW109" s="33"/>
      <c r="BX109" s="98"/>
      <c r="BY109" s="98"/>
      <c r="BZ109" s="98"/>
      <c r="CA109" s="98"/>
      <c r="CB109" s="98"/>
      <c r="CC109" s="98"/>
      <c r="CD109" s="98"/>
      <c r="CE109" s="9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</row>
    <row r="110" spans="1:95" s="35" customFormat="1" ht="21" customHeight="1">
      <c r="A110" s="29"/>
      <c r="B110" s="97" t="s">
        <v>11</v>
      </c>
      <c r="C110" s="31"/>
      <c r="D110" s="30"/>
      <c r="E110" s="30"/>
      <c r="F110" s="30"/>
      <c r="G110" s="30"/>
      <c r="H110" s="30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64"/>
      <c r="BU110" s="28"/>
      <c r="BV110" s="28"/>
      <c r="BW110" s="33"/>
      <c r="BX110" s="98"/>
      <c r="BY110" s="98"/>
      <c r="BZ110" s="98"/>
      <c r="CA110" s="98"/>
      <c r="CB110" s="98"/>
      <c r="CC110" s="98"/>
      <c r="CD110" s="98"/>
      <c r="CE110" s="9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</row>
    <row r="111" spans="1:95" s="50" customFormat="1" ht="21" customHeight="1">
      <c r="A111" s="198"/>
      <c r="B111" s="101" t="s">
        <v>243</v>
      </c>
      <c r="C111" s="199"/>
      <c r="D111" s="200"/>
      <c r="E111" s="200"/>
      <c r="F111" s="200"/>
      <c r="G111" s="200"/>
      <c r="H111" s="200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201"/>
      <c r="BU111" s="49"/>
      <c r="BV111" s="49"/>
      <c r="BW111" s="202"/>
      <c r="BX111" s="98"/>
      <c r="BY111" s="98"/>
      <c r="BZ111" s="98"/>
      <c r="CA111" s="98"/>
      <c r="CB111" s="98"/>
      <c r="CC111" s="98"/>
      <c r="CD111" s="98"/>
      <c r="CE111" s="98"/>
      <c r="CF111" s="49"/>
      <c r="CG111" s="49"/>
      <c r="CH111" s="49"/>
      <c r="CI111" s="49"/>
      <c r="CJ111" s="49"/>
      <c r="CK111" s="49"/>
      <c r="CL111" s="49"/>
      <c r="CM111" s="49"/>
      <c r="CN111" s="49"/>
      <c r="CO111" s="49"/>
    </row>
    <row r="112" spans="1:95" s="50" customFormat="1" ht="21" customHeight="1">
      <c r="A112" s="198"/>
      <c r="B112" s="101" t="s">
        <v>244</v>
      </c>
      <c r="C112" s="199"/>
      <c r="D112" s="200"/>
      <c r="E112" s="200"/>
      <c r="F112" s="200"/>
      <c r="G112" s="200"/>
      <c r="H112" s="200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201"/>
      <c r="BU112" s="49"/>
      <c r="BV112" s="49"/>
      <c r="BW112" s="202"/>
      <c r="BX112" s="98"/>
      <c r="BY112" s="98"/>
      <c r="BZ112" s="98"/>
      <c r="CA112" s="98"/>
      <c r="CB112" s="98"/>
      <c r="CC112" s="98"/>
      <c r="CD112" s="98"/>
      <c r="CE112" s="98"/>
      <c r="CF112" s="49"/>
      <c r="CG112" s="49"/>
      <c r="CH112" s="49"/>
      <c r="CI112" s="49"/>
      <c r="CJ112" s="49"/>
      <c r="CK112" s="49"/>
      <c r="CL112" s="49"/>
      <c r="CM112" s="49"/>
      <c r="CN112" s="49"/>
      <c r="CO112" s="49"/>
    </row>
    <row r="113" spans="1:93" s="35" customFormat="1" ht="21" customHeight="1">
      <c r="A113" s="99"/>
      <c r="B113" s="101"/>
      <c r="C113" s="31"/>
      <c r="D113" s="30"/>
      <c r="E113" s="30"/>
      <c r="F113" s="30"/>
      <c r="G113" s="30"/>
      <c r="H113" s="30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64"/>
      <c r="BU113" s="28"/>
      <c r="BV113" s="28"/>
      <c r="BW113" s="33"/>
      <c r="BX113" s="98"/>
      <c r="BY113" s="98"/>
      <c r="BZ113" s="98"/>
      <c r="CA113" s="98"/>
      <c r="CB113" s="98"/>
      <c r="CC113" s="98"/>
      <c r="CD113" s="98"/>
      <c r="CE113" s="9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</row>
    <row r="114" spans="1:93" s="35" customFormat="1" ht="21" customHeight="1">
      <c r="A114" s="99"/>
      <c r="B114" s="70"/>
      <c r="C114" s="31"/>
      <c r="D114" s="30"/>
      <c r="E114" s="30"/>
      <c r="F114" s="30"/>
      <c r="G114" s="30"/>
      <c r="H114" s="30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64"/>
      <c r="BU114" s="28"/>
      <c r="BV114" s="28"/>
      <c r="BW114" s="33"/>
      <c r="BX114" s="98"/>
      <c r="BY114" s="98"/>
      <c r="BZ114" s="98"/>
      <c r="CA114" s="98"/>
      <c r="CB114" s="98"/>
      <c r="CC114" s="98"/>
      <c r="CD114" s="98"/>
      <c r="CE114" s="9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</row>
    <row r="115" spans="1:93" s="35" customFormat="1" ht="21" customHeight="1">
      <c r="A115" s="99"/>
      <c r="B115" s="170"/>
      <c r="C115" s="31"/>
      <c r="D115" s="30"/>
      <c r="E115" s="30"/>
      <c r="F115" s="30"/>
      <c r="G115" s="30"/>
      <c r="H115" s="30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64"/>
      <c r="BU115" s="28"/>
      <c r="BV115" s="28"/>
      <c r="BW115" s="33"/>
      <c r="BX115" s="98"/>
      <c r="BY115" s="98"/>
      <c r="BZ115" s="98"/>
      <c r="CA115" s="98"/>
      <c r="CB115" s="98"/>
      <c r="CC115" s="98"/>
      <c r="CD115" s="98"/>
      <c r="CE115" s="9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</row>
    <row r="116" spans="1:93" s="35" customFormat="1" ht="21" customHeight="1">
      <c r="A116" s="99"/>
      <c r="B116" s="101"/>
      <c r="C116" s="31"/>
      <c r="D116" s="30"/>
      <c r="E116" s="30"/>
      <c r="F116" s="30"/>
      <c r="G116" s="30"/>
      <c r="H116" s="30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64"/>
      <c r="BU116" s="28"/>
      <c r="BV116" s="28"/>
      <c r="BW116" s="33"/>
      <c r="BX116" s="98"/>
      <c r="BY116" s="98"/>
      <c r="BZ116" s="98"/>
      <c r="CA116" s="98"/>
      <c r="CB116" s="98"/>
      <c r="CC116" s="98"/>
      <c r="CD116" s="98"/>
      <c r="CE116" s="9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</row>
    <row r="117" spans="1:93" s="35" customFormat="1" ht="21" customHeight="1">
      <c r="A117" s="29"/>
      <c r="B117" s="101"/>
      <c r="C117" s="31"/>
      <c r="D117" s="30"/>
      <c r="E117" s="30"/>
      <c r="F117" s="30"/>
      <c r="G117" s="30"/>
      <c r="H117" s="30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64"/>
      <c r="BU117" s="28"/>
      <c r="BV117" s="28"/>
      <c r="BW117" s="33"/>
      <c r="BX117" s="98"/>
      <c r="BY117" s="98"/>
      <c r="BZ117" s="98"/>
      <c r="CA117" s="98"/>
      <c r="CB117" s="98"/>
      <c r="CC117" s="98"/>
      <c r="CD117" s="98"/>
      <c r="CE117" s="9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</row>
    <row r="118" spans="1:93" s="35" customFormat="1" ht="21" customHeight="1">
      <c r="A118" s="29"/>
      <c r="B118" s="140"/>
      <c r="C118" s="31"/>
      <c r="D118" s="30"/>
      <c r="E118" s="30"/>
      <c r="F118" s="30"/>
      <c r="G118" s="30"/>
      <c r="H118" s="30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64"/>
      <c r="BU118" s="28"/>
      <c r="BV118" s="28"/>
      <c r="BW118" s="33"/>
      <c r="BX118" s="98"/>
      <c r="BY118" s="98"/>
      <c r="BZ118" s="98"/>
      <c r="CA118" s="98"/>
      <c r="CB118" s="98"/>
      <c r="CC118" s="98"/>
      <c r="CD118" s="98"/>
      <c r="CE118" s="9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</row>
    <row r="119" spans="1:93" s="35" customFormat="1" ht="21" customHeight="1">
      <c r="A119" s="99"/>
      <c r="B119" s="79"/>
      <c r="C119" s="31"/>
      <c r="D119" s="30"/>
      <c r="E119" s="30"/>
      <c r="F119" s="30"/>
      <c r="G119" s="30"/>
      <c r="H119" s="30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32"/>
      <c r="BU119" s="33"/>
      <c r="BV119" s="33"/>
      <c r="BW119" s="33"/>
      <c r="BX119" s="98"/>
      <c r="BY119" s="98"/>
      <c r="BZ119" s="98"/>
      <c r="CA119" s="98"/>
      <c r="CB119" s="98"/>
      <c r="CC119" s="98"/>
      <c r="CD119" s="98"/>
      <c r="CE119" s="9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</row>
    <row r="120" spans="1:93" s="35" customFormat="1" ht="21" customHeight="1">
      <c r="A120" s="29"/>
      <c r="B120" s="79"/>
      <c r="C120" s="31"/>
      <c r="D120" s="30"/>
      <c r="E120" s="30"/>
      <c r="F120" s="30"/>
      <c r="G120" s="30"/>
      <c r="H120" s="30" t="s">
        <v>254</v>
      </c>
      <c r="I120" s="28" t="s">
        <v>255</v>
      </c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32"/>
      <c r="BU120" s="33"/>
      <c r="BV120" s="33"/>
      <c r="BW120" s="33"/>
      <c r="BX120" s="98"/>
      <c r="BY120" s="98"/>
      <c r="BZ120" s="98"/>
      <c r="CA120" s="98"/>
      <c r="CB120" s="98"/>
      <c r="CC120" s="98"/>
      <c r="CD120" s="98"/>
      <c r="CE120" s="9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</row>
    <row r="121" spans="1:93" s="35" customFormat="1" ht="21" customHeight="1">
      <c r="A121" s="99"/>
      <c r="B121" s="97" t="s">
        <v>8</v>
      </c>
      <c r="C121" s="31"/>
      <c r="D121" s="30"/>
      <c r="E121" s="30"/>
      <c r="F121" s="30"/>
      <c r="G121" s="30"/>
      <c r="H121" s="30" t="s">
        <v>254</v>
      </c>
      <c r="I121" s="28" t="s">
        <v>255</v>
      </c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32"/>
      <c r="BU121" s="33"/>
      <c r="BV121" s="33"/>
      <c r="BW121" s="33"/>
      <c r="BX121" s="98"/>
      <c r="BY121" s="98"/>
      <c r="BZ121" s="98"/>
      <c r="CA121" s="98"/>
      <c r="CB121" s="98"/>
      <c r="CC121" s="98"/>
      <c r="CD121" s="98"/>
      <c r="CE121" s="9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</row>
    <row r="122" spans="1:93" s="35" customFormat="1" ht="21" customHeight="1">
      <c r="A122" s="99"/>
      <c r="B122" s="170"/>
      <c r="C122" s="31"/>
      <c r="D122" s="30"/>
      <c r="E122" s="30"/>
      <c r="F122" s="30"/>
      <c r="G122" s="30"/>
      <c r="H122" s="30" t="s">
        <v>254</v>
      </c>
      <c r="I122" s="28" t="s">
        <v>255</v>
      </c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32"/>
      <c r="BU122" s="33"/>
      <c r="BV122" s="33"/>
      <c r="BW122" s="33"/>
      <c r="BX122" s="98"/>
      <c r="BY122" s="98"/>
      <c r="BZ122" s="98"/>
      <c r="CA122" s="98"/>
      <c r="CB122" s="98"/>
      <c r="CC122" s="98"/>
      <c r="CD122" s="98"/>
      <c r="CE122" s="9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</row>
    <row r="123" spans="1:93" s="35" customFormat="1" ht="21" customHeight="1">
      <c r="A123" s="99"/>
      <c r="B123" s="70"/>
      <c r="C123" s="31"/>
      <c r="D123" s="30"/>
      <c r="E123" s="30"/>
      <c r="F123" s="30"/>
      <c r="G123" s="30"/>
      <c r="H123" s="30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32"/>
      <c r="BU123" s="33"/>
      <c r="BV123" s="33"/>
      <c r="BW123" s="33"/>
      <c r="BX123" s="98"/>
      <c r="BY123" s="98"/>
      <c r="BZ123" s="98"/>
      <c r="CA123" s="98"/>
      <c r="CB123" s="98"/>
      <c r="CC123" s="98"/>
      <c r="CD123" s="98"/>
      <c r="CE123" s="9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</row>
    <row r="124" spans="1:93" s="35" customFormat="1" ht="21" customHeight="1">
      <c r="A124" s="99"/>
      <c r="B124" s="140" t="s">
        <v>269</v>
      </c>
      <c r="C124" s="31"/>
      <c r="D124" s="30"/>
      <c r="E124" s="30"/>
      <c r="F124" s="30"/>
      <c r="G124" s="30"/>
      <c r="H124" s="30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32"/>
      <c r="BU124" s="33"/>
      <c r="BV124" s="33"/>
      <c r="BW124" s="33"/>
      <c r="BX124" s="98"/>
      <c r="BY124" s="98"/>
      <c r="BZ124" s="98"/>
      <c r="CA124" s="98"/>
      <c r="CB124" s="98"/>
      <c r="CC124" s="98"/>
      <c r="CD124" s="98"/>
      <c r="CE124" s="9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</row>
    <row r="125" spans="1:93" s="35" customFormat="1" ht="21" customHeight="1">
      <c r="A125" s="99"/>
      <c r="B125" s="97" t="s">
        <v>8</v>
      </c>
      <c r="C125" s="31"/>
      <c r="D125" s="30"/>
      <c r="E125" s="30"/>
      <c r="F125" s="30"/>
      <c r="G125" s="30"/>
      <c r="H125" s="30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32"/>
      <c r="BU125" s="33"/>
      <c r="BV125" s="33"/>
      <c r="BW125" s="33"/>
      <c r="BX125" s="98"/>
      <c r="BY125" s="98"/>
      <c r="BZ125" s="98"/>
      <c r="CA125" s="98"/>
      <c r="CB125" s="98"/>
      <c r="CC125" s="98"/>
      <c r="CD125" s="98"/>
      <c r="CE125" s="9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</row>
    <row r="126" spans="1:93" s="35" customFormat="1" ht="21" customHeight="1">
      <c r="A126" s="99"/>
      <c r="B126" s="101" t="s">
        <v>242</v>
      </c>
      <c r="C126" s="31"/>
      <c r="D126" s="30"/>
      <c r="E126" s="30"/>
      <c r="F126" s="30"/>
      <c r="G126" s="30"/>
      <c r="H126" s="30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32"/>
      <c r="BU126" s="33"/>
      <c r="BV126" s="33"/>
      <c r="BW126" s="33"/>
      <c r="BX126" s="98"/>
      <c r="BY126" s="98"/>
      <c r="BZ126" s="98"/>
      <c r="CA126" s="98"/>
      <c r="CB126" s="98"/>
      <c r="CC126" s="98"/>
      <c r="CD126" s="98"/>
      <c r="CE126" s="9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</row>
    <row r="127" spans="1:93" s="35" customFormat="1" ht="21" customHeight="1">
      <c r="A127" s="99"/>
      <c r="B127" s="101" t="s">
        <v>241</v>
      </c>
      <c r="C127" s="31"/>
      <c r="D127" s="30"/>
      <c r="E127" s="30"/>
      <c r="F127" s="30"/>
      <c r="G127" s="30"/>
      <c r="H127" s="30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32"/>
      <c r="BU127" s="33"/>
      <c r="BV127" s="33"/>
      <c r="BW127" s="33"/>
      <c r="BX127" s="98"/>
      <c r="BY127" s="98"/>
      <c r="BZ127" s="98"/>
      <c r="CA127" s="98"/>
      <c r="CB127" s="98"/>
      <c r="CC127" s="98"/>
      <c r="CD127" s="98"/>
      <c r="CE127" s="9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</row>
    <row r="128" spans="1:93" s="35" customFormat="1" ht="21" customHeight="1">
      <c r="A128" s="99"/>
      <c r="B128" s="140"/>
      <c r="C128" s="31"/>
      <c r="D128" s="30"/>
      <c r="E128" s="30"/>
      <c r="F128" s="30"/>
      <c r="G128" s="30"/>
      <c r="H128" s="30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32"/>
      <c r="BU128" s="33"/>
      <c r="BV128" s="33"/>
      <c r="BW128" s="33"/>
      <c r="BX128" s="98"/>
      <c r="BY128" s="98"/>
      <c r="BZ128" s="98"/>
      <c r="CA128" s="98"/>
      <c r="CB128" s="98"/>
      <c r="CC128" s="98"/>
      <c r="CD128" s="98"/>
      <c r="CE128" s="9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</row>
    <row r="129" spans="1:93" s="35" customFormat="1" ht="21" customHeight="1">
      <c r="A129" s="29"/>
      <c r="B129" s="97" t="s">
        <v>4</v>
      </c>
      <c r="C129" s="31"/>
      <c r="D129" s="30"/>
      <c r="E129" s="30"/>
      <c r="F129" s="30"/>
      <c r="G129" s="30"/>
      <c r="H129" s="30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32"/>
      <c r="BU129" s="33"/>
      <c r="BV129" s="33"/>
      <c r="BW129" s="33"/>
      <c r="BX129" s="98"/>
      <c r="BY129" s="98"/>
      <c r="BZ129" s="98"/>
      <c r="CA129" s="98"/>
      <c r="CB129" s="98"/>
      <c r="CC129" s="98"/>
      <c r="CD129" s="98"/>
      <c r="CE129" s="9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</row>
    <row r="130" spans="1:93" s="35" customFormat="1" ht="21" customHeight="1">
      <c r="A130" s="29"/>
      <c r="B130" s="170" t="s">
        <v>226</v>
      </c>
      <c r="C130" s="31"/>
      <c r="D130" s="30"/>
      <c r="E130" s="30"/>
      <c r="F130" s="30"/>
      <c r="G130" s="30"/>
      <c r="H130" s="30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32"/>
      <c r="BU130" s="33"/>
      <c r="BV130" s="33"/>
      <c r="BW130" s="33"/>
      <c r="BX130" s="98"/>
      <c r="BY130" s="98"/>
      <c r="BZ130" s="98"/>
      <c r="CA130" s="98"/>
      <c r="CB130" s="98"/>
      <c r="CC130" s="98"/>
      <c r="CD130" s="98"/>
      <c r="CE130" s="9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</row>
    <row r="131" spans="1:93" s="35" customFormat="1" ht="21" customHeight="1">
      <c r="A131" s="29"/>
      <c r="B131" s="140" t="s">
        <v>227</v>
      </c>
      <c r="C131" s="31"/>
      <c r="D131" s="30"/>
      <c r="E131" s="30"/>
      <c r="F131" s="30"/>
      <c r="G131" s="30"/>
      <c r="H131" s="30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32"/>
      <c r="BU131" s="33"/>
      <c r="BV131" s="33"/>
      <c r="BW131" s="33"/>
      <c r="BX131" s="98"/>
      <c r="BY131" s="98"/>
      <c r="BZ131" s="98"/>
      <c r="CA131" s="98"/>
      <c r="CB131" s="98"/>
      <c r="CC131" s="98"/>
      <c r="CD131" s="98"/>
      <c r="CE131" s="9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</row>
    <row r="132" spans="1:93" s="35" customFormat="1" ht="21" customHeight="1">
      <c r="A132" s="29"/>
      <c r="B132" s="101" t="s">
        <v>246</v>
      </c>
      <c r="C132" s="31"/>
      <c r="D132" s="30"/>
      <c r="E132" s="30"/>
      <c r="F132" s="30"/>
      <c r="G132" s="30"/>
      <c r="H132" s="30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32"/>
      <c r="BU132" s="33"/>
      <c r="BV132" s="33"/>
      <c r="BW132" s="33"/>
      <c r="BX132" s="98"/>
      <c r="BY132" s="98"/>
      <c r="BZ132" s="98"/>
      <c r="CA132" s="98"/>
      <c r="CB132" s="98"/>
      <c r="CC132" s="98"/>
      <c r="CD132" s="98"/>
      <c r="CE132" s="9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</row>
    <row r="133" spans="1:93" s="35" customFormat="1" ht="21" customHeight="1">
      <c r="A133" s="29"/>
      <c r="B133" s="170" t="s">
        <v>258</v>
      </c>
      <c r="C133" s="31"/>
      <c r="D133" s="30"/>
      <c r="E133" s="30"/>
      <c r="F133" s="30"/>
      <c r="G133" s="30"/>
      <c r="H133" s="30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32"/>
      <c r="BU133" s="33"/>
      <c r="BV133" s="33"/>
      <c r="BW133" s="33"/>
      <c r="BX133" s="98"/>
      <c r="BY133" s="98"/>
      <c r="BZ133" s="98"/>
      <c r="CA133" s="98"/>
      <c r="CB133" s="98"/>
      <c r="CC133" s="98"/>
      <c r="CD133" s="98"/>
      <c r="CE133" s="9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</row>
    <row r="134" spans="1:93" s="35" customFormat="1" ht="21" customHeight="1">
      <c r="A134" s="29"/>
      <c r="B134" s="78"/>
      <c r="C134" s="31"/>
      <c r="D134" s="30"/>
      <c r="E134" s="30"/>
      <c r="F134" s="30"/>
      <c r="G134" s="30"/>
      <c r="H134" s="30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32"/>
      <c r="BU134" s="33"/>
      <c r="BV134" s="33"/>
      <c r="BW134" s="33"/>
      <c r="BX134" s="98"/>
      <c r="BY134" s="98"/>
      <c r="BZ134" s="98"/>
      <c r="CA134" s="98"/>
      <c r="CB134" s="98"/>
      <c r="CC134" s="98"/>
      <c r="CD134" s="98"/>
      <c r="CE134" s="9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</row>
    <row r="135" spans="1:93" s="35" customFormat="1" ht="21" customHeight="1">
      <c r="A135" s="29"/>
      <c r="B135" s="97" t="s">
        <v>9</v>
      </c>
      <c r="C135" s="31"/>
      <c r="D135" s="30"/>
      <c r="E135" s="30"/>
      <c r="F135" s="30"/>
      <c r="G135" s="30"/>
      <c r="H135" s="30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32"/>
      <c r="BU135" s="33"/>
      <c r="BV135" s="33"/>
      <c r="BW135" s="33"/>
      <c r="BX135" s="98"/>
      <c r="BY135" s="98"/>
      <c r="BZ135" s="98"/>
      <c r="CA135" s="98"/>
      <c r="CB135" s="98"/>
      <c r="CC135" s="98"/>
      <c r="CD135" s="98"/>
      <c r="CE135" s="9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</row>
    <row r="136" spans="1:93" s="35" customFormat="1" ht="21" customHeight="1">
      <c r="A136" s="29"/>
      <c r="B136" s="140" t="s">
        <v>250</v>
      </c>
      <c r="C136" s="31"/>
      <c r="D136" s="30"/>
      <c r="E136" s="30"/>
      <c r="F136" s="30"/>
      <c r="G136" s="30"/>
      <c r="H136" s="30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32"/>
      <c r="BU136" s="33"/>
      <c r="BV136" s="33"/>
      <c r="BW136" s="33"/>
      <c r="BX136" s="98"/>
      <c r="BY136" s="98"/>
      <c r="BZ136" s="98"/>
      <c r="CA136" s="98"/>
      <c r="CB136" s="98"/>
      <c r="CC136" s="98"/>
      <c r="CD136" s="98"/>
      <c r="CE136" s="9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</row>
    <row r="137" spans="1:93" s="35" customFormat="1" ht="21" customHeight="1">
      <c r="A137" s="99"/>
      <c r="B137" s="78" t="s">
        <v>290</v>
      </c>
      <c r="C137" s="31"/>
      <c r="D137" s="30"/>
      <c r="E137" s="30"/>
      <c r="F137" s="30"/>
      <c r="G137" s="30"/>
      <c r="H137" s="30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32"/>
      <c r="BU137" s="33"/>
      <c r="BV137" s="33"/>
      <c r="BW137" s="33"/>
      <c r="BX137" s="98"/>
      <c r="BY137" s="98"/>
      <c r="BZ137" s="98"/>
      <c r="CA137" s="98"/>
      <c r="CB137" s="98"/>
      <c r="CC137" s="98"/>
      <c r="CD137" s="98"/>
      <c r="CE137" s="9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</row>
    <row r="138" spans="1:93" s="35" customFormat="1" ht="21" customHeight="1">
      <c r="A138" s="99"/>
      <c r="B138" s="101"/>
      <c r="C138" s="31"/>
      <c r="D138" s="30"/>
      <c r="E138" s="30"/>
      <c r="F138" s="30"/>
      <c r="G138" s="30"/>
      <c r="H138" s="30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32"/>
      <c r="BU138" s="33"/>
      <c r="BV138" s="33"/>
      <c r="BW138" s="33"/>
      <c r="BX138" s="98"/>
      <c r="BY138" s="98"/>
      <c r="BZ138" s="98"/>
      <c r="CA138" s="98"/>
      <c r="CB138" s="98"/>
      <c r="CC138" s="98"/>
      <c r="CD138" s="98"/>
      <c r="CE138" s="98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</row>
    <row r="139" spans="1:93" s="35" customFormat="1" ht="21" customHeight="1">
      <c r="A139" s="29"/>
      <c r="B139" s="97" t="s">
        <v>72</v>
      </c>
      <c r="C139" s="31"/>
      <c r="D139" s="30"/>
      <c r="E139" s="30"/>
      <c r="F139" s="30"/>
      <c r="G139" s="30"/>
      <c r="H139" s="30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32"/>
      <c r="BU139" s="33"/>
      <c r="BV139" s="33"/>
      <c r="BW139" s="33"/>
      <c r="BX139" s="98"/>
      <c r="BY139" s="98"/>
      <c r="BZ139" s="98"/>
      <c r="CA139" s="98"/>
      <c r="CB139" s="98"/>
      <c r="CC139" s="98"/>
      <c r="CD139" s="98"/>
      <c r="CE139" s="9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</row>
    <row r="140" spans="1:93" s="35" customFormat="1" ht="21" customHeight="1">
      <c r="A140" s="29"/>
      <c r="B140" s="101" t="s">
        <v>249</v>
      </c>
      <c r="C140" s="31"/>
      <c r="D140" s="30"/>
      <c r="E140" s="30"/>
      <c r="F140" s="30"/>
      <c r="G140" s="30"/>
      <c r="H140" s="30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32"/>
      <c r="BU140" s="33"/>
      <c r="BV140" s="33"/>
      <c r="BW140" s="33"/>
      <c r="BX140" s="98"/>
      <c r="BY140" s="98"/>
      <c r="BZ140" s="98"/>
      <c r="CA140" s="98"/>
      <c r="CB140" s="98"/>
      <c r="CC140" s="98"/>
      <c r="CD140" s="98"/>
      <c r="CE140" s="9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</row>
    <row r="141" spans="1:93" s="35" customFormat="1" ht="21" customHeight="1">
      <c r="A141" s="29"/>
      <c r="B141" s="101" t="s">
        <v>290</v>
      </c>
      <c r="C141" s="31"/>
      <c r="D141" s="30"/>
      <c r="E141" s="30"/>
      <c r="F141" s="30"/>
      <c r="G141" s="30"/>
      <c r="H141" s="30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32"/>
      <c r="BU141" s="33"/>
      <c r="BV141" s="33"/>
      <c r="BW141" s="33"/>
      <c r="BX141" s="98"/>
      <c r="BY141" s="98"/>
      <c r="BZ141" s="98"/>
      <c r="CA141" s="98"/>
      <c r="CB141" s="98"/>
      <c r="CC141" s="98"/>
      <c r="CD141" s="98"/>
      <c r="CE141" s="9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</row>
    <row r="142" spans="1:93" s="35" customFormat="1" ht="21" customHeight="1">
      <c r="A142" s="29"/>
      <c r="B142" s="101"/>
      <c r="C142" s="31"/>
      <c r="D142" s="30"/>
      <c r="E142" s="30"/>
      <c r="F142" s="30"/>
      <c r="G142" s="30"/>
      <c r="H142" s="30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32"/>
      <c r="BU142" s="33"/>
      <c r="BV142" s="33"/>
      <c r="BW142" s="33"/>
      <c r="BX142" s="98"/>
      <c r="BY142" s="98"/>
      <c r="BZ142" s="98"/>
      <c r="CA142" s="98"/>
      <c r="CB142" s="98"/>
      <c r="CC142" s="98"/>
      <c r="CD142" s="98"/>
      <c r="CE142" s="9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</row>
    <row r="143" spans="1:93" s="35" customFormat="1" ht="21" customHeight="1">
      <c r="A143" s="29"/>
      <c r="B143" s="101"/>
      <c r="C143" s="31"/>
      <c r="D143" s="30"/>
      <c r="E143" s="30"/>
      <c r="F143" s="30"/>
      <c r="G143" s="30"/>
      <c r="H143" s="30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32"/>
      <c r="BU143" s="33"/>
      <c r="BV143" s="33"/>
      <c r="BW143" s="33"/>
      <c r="BX143" s="98"/>
      <c r="BY143" s="98"/>
      <c r="BZ143" s="98"/>
      <c r="CA143" s="98"/>
      <c r="CB143" s="98"/>
      <c r="CC143" s="98"/>
      <c r="CD143" s="98"/>
      <c r="CE143" s="9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</row>
    <row r="144" spans="1:93" s="35" customFormat="1" ht="21" customHeight="1">
      <c r="A144" s="29"/>
      <c r="B144" s="97" t="s">
        <v>7</v>
      </c>
      <c r="C144" s="31"/>
      <c r="D144" s="30"/>
      <c r="E144" s="30"/>
      <c r="F144" s="30"/>
      <c r="G144" s="30"/>
      <c r="H144" s="30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32"/>
      <c r="BU144" s="33"/>
      <c r="BV144" s="33"/>
      <c r="BW144" s="33"/>
      <c r="BX144" s="98"/>
      <c r="BY144" s="98"/>
      <c r="BZ144" s="98"/>
      <c r="CA144" s="98"/>
      <c r="CB144" s="98"/>
      <c r="CC144" s="98"/>
      <c r="CD144" s="98"/>
      <c r="CE144" s="9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</row>
    <row r="145" spans="1:93" s="35" customFormat="1" ht="21" customHeight="1">
      <c r="A145" s="99"/>
      <c r="B145" s="101" t="s">
        <v>248</v>
      </c>
      <c r="C145" s="140"/>
      <c r="D145" s="140"/>
      <c r="E145" s="30"/>
      <c r="F145" s="30"/>
      <c r="G145" s="30"/>
      <c r="H145" s="30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32"/>
      <c r="BU145" s="33"/>
      <c r="BV145" s="33"/>
      <c r="BW145" s="33"/>
      <c r="BX145" s="98"/>
      <c r="BY145" s="98"/>
      <c r="BZ145" s="98"/>
      <c r="CA145" s="98"/>
      <c r="CB145" s="98"/>
      <c r="CC145" s="98"/>
      <c r="CD145" s="98"/>
      <c r="CE145" s="9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</row>
    <row r="146" spans="1:93" s="35" customFormat="1" ht="21" customHeight="1">
      <c r="A146" s="99"/>
      <c r="B146" s="101" t="s">
        <v>274</v>
      </c>
      <c r="C146" s="140"/>
      <c r="D146" s="140"/>
      <c r="E146" s="30"/>
      <c r="F146" s="30"/>
      <c r="G146" s="30"/>
      <c r="H146" s="30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32"/>
      <c r="BU146" s="33"/>
      <c r="BV146" s="33"/>
      <c r="BW146" s="33"/>
      <c r="BX146" s="98"/>
      <c r="BY146" s="98"/>
      <c r="BZ146" s="98"/>
      <c r="CA146" s="98"/>
      <c r="CB146" s="98"/>
      <c r="CC146" s="98"/>
      <c r="CD146" s="98"/>
      <c r="CE146" s="9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</row>
    <row r="147" spans="1:93" s="35" customFormat="1" ht="21" customHeight="1">
      <c r="A147" s="99"/>
      <c r="B147" s="101" t="s">
        <v>275</v>
      </c>
      <c r="C147" s="140"/>
      <c r="D147" s="140"/>
      <c r="E147" s="30"/>
      <c r="F147" s="30"/>
      <c r="G147" s="30"/>
      <c r="H147" s="30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32"/>
      <c r="BU147" s="33"/>
      <c r="BV147" s="33"/>
      <c r="BW147" s="33"/>
      <c r="BX147" s="98"/>
      <c r="BY147" s="98"/>
      <c r="BZ147" s="98"/>
      <c r="CA147" s="98"/>
      <c r="CB147" s="98"/>
      <c r="CC147" s="98"/>
      <c r="CD147" s="98"/>
      <c r="CE147" s="9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</row>
    <row r="148" spans="1:93" s="35" customFormat="1" ht="21" customHeight="1">
      <c r="A148" s="99"/>
      <c r="B148" s="101" t="s">
        <v>276</v>
      </c>
      <c r="C148" s="140"/>
      <c r="D148" s="140"/>
      <c r="E148" s="30"/>
      <c r="F148" s="30"/>
      <c r="G148" s="30"/>
      <c r="H148" s="30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32"/>
      <c r="BU148" s="33"/>
      <c r="BV148" s="33"/>
      <c r="BW148" s="33"/>
      <c r="BX148" s="98"/>
      <c r="BY148" s="98"/>
      <c r="BZ148" s="98"/>
      <c r="CA148" s="98"/>
      <c r="CB148" s="98"/>
      <c r="CC148" s="98"/>
      <c r="CD148" s="98"/>
      <c r="CE148" s="9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</row>
    <row r="149" spans="1:93" s="35" customFormat="1" ht="21" customHeight="1">
      <c r="A149" s="99"/>
      <c r="B149" s="140" t="s">
        <v>277</v>
      </c>
      <c r="C149" s="140"/>
      <c r="D149" s="140"/>
      <c r="E149" s="30"/>
      <c r="F149" s="30"/>
      <c r="G149" s="30"/>
      <c r="H149" s="30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32"/>
      <c r="BU149" s="33"/>
      <c r="BV149" s="33"/>
      <c r="BW149" s="33"/>
      <c r="BX149" s="98"/>
      <c r="BY149" s="98"/>
      <c r="BZ149" s="98"/>
      <c r="CA149" s="98"/>
      <c r="CB149" s="98"/>
      <c r="CC149" s="98"/>
      <c r="CD149" s="98"/>
      <c r="CE149" s="9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</row>
    <row r="150" spans="1:93" s="35" customFormat="1" ht="21" customHeight="1">
      <c r="A150" s="99"/>
      <c r="B150" s="140" t="s">
        <v>278</v>
      </c>
      <c r="C150" s="140"/>
      <c r="D150" s="140"/>
      <c r="E150" s="30"/>
      <c r="F150" s="30"/>
      <c r="G150" s="30"/>
      <c r="H150" s="30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32"/>
      <c r="BU150" s="33"/>
      <c r="BV150" s="33"/>
      <c r="BW150" s="33"/>
      <c r="BX150" s="98"/>
      <c r="BY150" s="98"/>
      <c r="BZ150" s="98"/>
      <c r="CA150" s="98"/>
      <c r="CB150" s="98"/>
      <c r="CC150" s="98"/>
      <c r="CD150" s="98"/>
      <c r="CE150" s="9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</row>
    <row r="151" spans="1:93" s="35" customFormat="1" ht="21" customHeight="1">
      <c r="A151" s="29"/>
      <c r="B151" s="79"/>
      <c r="C151" s="31"/>
      <c r="D151" s="30"/>
      <c r="E151" s="30"/>
      <c r="F151" s="30"/>
      <c r="G151" s="30"/>
      <c r="H151" s="30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32"/>
      <c r="BU151" s="33"/>
      <c r="BV151" s="33"/>
      <c r="BW151" s="33"/>
      <c r="BX151" s="98"/>
      <c r="BY151" s="98"/>
      <c r="BZ151" s="98"/>
      <c r="CA151" s="98"/>
      <c r="CB151" s="98"/>
      <c r="CC151" s="98"/>
      <c r="CD151" s="98"/>
      <c r="CE151" s="9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</row>
    <row r="152" spans="1:93" s="35" customFormat="1" ht="21" customHeight="1">
      <c r="A152" s="99" t="s">
        <v>42</v>
      </c>
      <c r="B152" s="97" t="s">
        <v>10</v>
      </c>
      <c r="C152" s="31"/>
      <c r="D152" s="30"/>
      <c r="E152" s="30"/>
      <c r="F152" s="30"/>
      <c r="G152" s="30"/>
      <c r="H152" s="30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32"/>
      <c r="BU152" s="33"/>
      <c r="BV152" s="33"/>
      <c r="BW152" s="33"/>
      <c r="BX152" s="98"/>
      <c r="BY152" s="98"/>
      <c r="BZ152" s="98"/>
      <c r="CA152" s="98"/>
      <c r="CB152" s="98"/>
      <c r="CC152" s="98"/>
      <c r="CD152" s="98"/>
      <c r="CE152" s="9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</row>
    <row r="153" spans="1:93" s="35" customFormat="1" ht="21" customHeight="1">
      <c r="A153" s="197"/>
      <c r="B153" s="101" t="s">
        <v>230</v>
      </c>
      <c r="C153" s="31"/>
      <c r="D153" s="30"/>
      <c r="E153" s="30"/>
      <c r="F153" s="30"/>
      <c r="G153" s="30"/>
      <c r="H153" s="30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32"/>
      <c r="BU153" s="33"/>
      <c r="BV153" s="33"/>
      <c r="BW153" s="33"/>
      <c r="BX153" s="98"/>
      <c r="BY153" s="98"/>
      <c r="BZ153" s="98"/>
      <c r="CA153" s="98"/>
      <c r="CB153" s="98"/>
      <c r="CC153" s="98"/>
      <c r="CD153" s="98"/>
      <c r="CE153" s="9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</row>
    <row r="154" spans="1:93" s="35" customFormat="1" ht="21" customHeight="1">
      <c r="A154" s="197"/>
      <c r="B154" s="101" t="s">
        <v>231</v>
      </c>
      <c r="C154" s="31"/>
      <c r="D154" s="30"/>
      <c r="E154" s="30"/>
      <c r="F154" s="30"/>
      <c r="G154" s="30"/>
      <c r="H154" s="30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32"/>
      <c r="BU154" s="33"/>
      <c r="BV154" s="33"/>
      <c r="BW154" s="33"/>
      <c r="BX154" s="98"/>
      <c r="BY154" s="98"/>
      <c r="BZ154" s="98"/>
      <c r="CA154" s="98"/>
      <c r="CB154" s="98"/>
      <c r="CC154" s="98"/>
      <c r="CD154" s="98"/>
      <c r="CE154" s="9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</row>
    <row r="155" spans="1:93" s="35" customFormat="1" ht="21" customHeight="1">
      <c r="A155" s="197"/>
      <c r="B155" s="101" t="s">
        <v>232</v>
      </c>
      <c r="C155" s="31"/>
      <c r="D155" s="30"/>
      <c r="E155" s="30"/>
      <c r="F155" s="30"/>
      <c r="G155" s="30"/>
      <c r="H155" s="30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32"/>
      <c r="BU155" s="33"/>
      <c r="BV155" s="33"/>
      <c r="BW155" s="33"/>
      <c r="BX155" s="98"/>
      <c r="BY155" s="98"/>
      <c r="BZ155" s="98"/>
      <c r="CA155" s="98"/>
      <c r="CB155" s="98"/>
      <c r="CC155" s="98"/>
      <c r="CD155" s="98"/>
      <c r="CE155" s="9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</row>
    <row r="156" spans="1:93" s="35" customFormat="1" ht="21" customHeight="1">
      <c r="A156" s="99"/>
      <c r="B156" s="170" t="s">
        <v>236</v>
      </c>
      <c r="C156" s="31"/>
      <c r="D156" s="30"/>
      <c r="E156" s="30"/>
      <c r="F156" s="30"/>
      <c r="G156" s="30"/>
      <c r="H156" s="30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32"/>
      <c r="BU156" s="33"/>
      <c r="BV156" s="33"/>
      <c r="BW156" s="33"/>
      <c r="BX156" s="98"/>
      <c r="BY156" s="98"/>
      <c r="BZ156" s="98"/>
      <c r="CA156" s="98"/>
      <c r="CB156" s="98"/>
      <c r="CC156" s="98"/>
      <c r="CD156" s="98"/>
      <c r="CE156" s="9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</row>
    <row r="157" spans="1:93" s="35" customFormat="1" ht="21" customHeight="1">
      <c r="A157" s="99"/>
      <c r="B157" s="79"/>
      <c r="C157" s="31"/>
      <c r="D157" s="30"/>
      <c r="E157" s="30"/>
      <c r="F157" s="30"/>
      <c r="G157" s="30"/>
      <c r="H157" s="30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32"/>
      <c r="BU157" s="33"/>
      <c r="BV157" s="33"/>
      <c r="BW157" s="33"/>
      <c r="BX157" s="98"/>
      <c r="BY157" s="98"/>
      <c r="BZ157" s="98"/>
      <c r="CA157" s="98"/>
      <c r="CB157" s="98"/>
      <c r="CC157" s="98"/>
      <c r="CD157" s="98"/>
      <c r="CE157" s="9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</row>
    <row r="158" spans="1:93" s="35" customFormat="1" ht="21" customHeight="1">
      <c r="A158" s="99"/>
      <c r="B158" s="97" t="s">
        <v>17</v>
      </c>
      <c r="C158" s="31"/>
      <c r="D158" s="30"/>
      <c r="E158" s="30"/>
      <c r="F158" s="30"/>
      <c r="G158" s="30"/>
      <c r="H158" s="30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32"/>
      <c r="BU158" s="33"/>
      <c r="BV158" s="33"/>
      <c r="BW158" s="33"/>
      <c r="BX158" s="98"/>
      <c r="BY158" s="98"/>
      <c r="BZ158" s="98"/>
      <c r="CA158" s="98"/>
      <c r="CB158" s="98"/>
      <c r="CC158" s="98"/>
      <c r="CD158" s="98"/>
      <c r="CE158" s="9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</row>
    <row r="159" spans="1:93" s="35" customFormat="1" ht="21" customHeight="1">
      <c r="A159" s="99"/>
      <c r="B159" s="101" t="s">
        <v>243</v>
      </c>
      <c r="C159" s="31"/>
      <c r="D159" s="30"/>
      <c r="E159" s="30"/>
      <c r="F159" s="30"/>
      <c r="G159" s="30"/>
      <c r="H159" s="30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32"/>
      <c r="BU159" s="33"/>
      <c r="BV159" s="33"/>
      <c r="BW159" s="33"/>
      <c r="BX159" s="98"/>
      <c r="BY159" s="98"/>
      <c r="BZ159" s="98"/>
      <c r="CA159" s="98"/>
      <c r="CB159" s="98"/>
      <c r="CC159" s="98"/>
      <c r="CD159" s="98"/>
      <c r="CE159" s="9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</row>
    <row r="160" spans="1:93" s="35" customFormat="1" ht="21" customHeight="1">
      <c r="A160" s="99"/>
      <c r="B160" s="79"/>
      <c r="C160" s="31"/>
      <c r="D160" s="30"/>
      <c r="E160" s="30"/>
      <c r="F160" s="30"/>
      <c r="G160" s="30"/>
      <c r="H160" s="30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32"/>
      <c r="BU160" s="33"/>
      <c r="BV160" s="33"/>
      <c r="BW160" s="33"/>
      <c r="BX160" s="98"/>
      <c r="BY160" s="98"/>
      <c r="BZ160" s="98"/>
      <c r="CA160" s="98"/>
      <c r="CB160" s="98"/>
      <c r="CC160" s="98"/>
      <c r="CD160" s="98"/>
      <c r="CE160" s="9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</row>
    <row r="161" spans="1:93" s="35" customFormat="1" ht="21" customHeight="1">
      <c r="A161" s="99"/>
      <c r="B161" s="97" t="s">
        <v>18</v>
      </c>
      <c r="C161" s="31"/>
      <c r="D161" s="30"/>
      <c r="E161" s="30"/>
      <c r="F161" s="30"/>
      <c r="G161" s="30"/>
      <c r="H161" s="30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32"/>
      <c r="BU161" s="33"/>
      <c r="BV161" s="33"/>
      <c r="BW161" s="33"/>
      <c r="BX161" s="98"/>
      <c r="BY161" s="98"/>
      <c r="BZ161" s="98"/>
      <c r="CA161" s="98"/>
      <c r="CB161" s="98"/>
      <c r="CC161" s="98"/>
      <c r="CD161" s="98"/>
      <c r="CE161" s="9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</row>
    <row r="162" spans="1:93" s="35" customFormat="1" ht="21" customHeight="1">
      <c r="A162" s="99"/>
      <c r="B162" s="79" t="s">
        <v>281</v>
      </c>
      <c r="C162" s="31"/>
      <c r="D162" s="30"/>
      <c r="E162" s="30"/>
      <c r="F162" s="30"/>
      <c r="G162" s="30"/>
      <c r="H162" s="3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32"/>
      <c r="BU162" s="33"/>
      <c r="BV162" s="33"/>
      <c r="BW162" s="33"/>
      <c r="BX162" s="98"/>
      <c r="BY162" s="98"/>
      <c r="BZ162" s="98"/>
      <c r="CA162" s="98"/>
      <c r="CB162" s="98"/>
      <c r="CC162" s="98"/>
      <c r="CD162" s="98"/>
      <c r="CE162" s="9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</row>
    <row r="163" spans="1:93" s="35" customFormat="1" ht="21" customHeight="1">
      <c r="A163" s="99"/>
      <c r="B163" s="101"/>
      <c r="C163" s="31"/>
      <c r="D163" s="30"/>
      <c r="E163" s="30"/>
      <c r="F163" s="30"/>
      <c r="G163" s="30"/>
      <c r="H163" s="30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32"/>
      <c r="BU163" s="33"/>
      <c r="BV163" s="33"/>
      <c r="BW163" s="33"/>
      <c r="BX163" s="98"/>
      <c r="BY163" s="98"/>
      <c r="BZ163" s="98"/>
      <c r="CA163" s="98"/>
      <c r="CB163" s="98"/>
      <c r="CC163" s="98"/>
      <c r="CD163" s="98"/>
      <c r="CE163" s="9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</row>
    <row r="164" spans="1:93" s="35" customFormat="1" ht="21" customHeight="1">
      <c r="A164" s="99"/>
      <c r="B164" s="97" t="s">
        <v>14</v>
      </c>
      <c r="C164" s="31"/>
      <c r="D164" s="30"/>
      <c r="E164" s="30"/>
      <c r="F164" s="30"/>
      <c r="G164" s="30"/>
      <c r="H164" s="30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32"/>
      <c r="BU164" s="33"/>
      <c r="BV164" s="33"/>
      <c r="BW164" s="33"/>
      <c r="BX164" s="98"/>
      <c r="BY164" s="98"/>
      <c r="BZ164" s="98"/>
      <c r="CA164" s="98"/>
      <c r="CB164" s="98"/>
      <c r="CC164" s="98"/>
      <c r="CD164" s="98"/>
      <c r="CE164" s="9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</row>
    <row r="165" spans="1:93" s="35" customFormat="1" ht="21" customHeight="1">
      <c r="A165" s="99"/>
      <c r="B165" s="101" t="s">
        <v>245</v>
      </c>
      <c r="C165" s="31"/>
      <c r="D165" s="30"/>
      <c r="E165" s="30"/>
      <c r="F165" s="30"/>
      <c r="G165" s="30"/>
      <c r="H165" s="30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32"/>
      <c r="BU165" s="33"/>
      <c r="BV165" s="33"/>
      <c r="BW165" s="33"/>
      <c r="BX165" s="98"/>
      <c r="BY165" s="98"/>
      <c r="BZ165" s="98"/>
      <c r="CA165" s="98"/>
      <c r="CB165" s="98"/>
      <c r="CC165" s="98"/>
      <c r="CD165" s="98"/>
      <c r="CE165" s="9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</row>
    <row r="166" spans="1:93" s="35" customFormat="1" ht="21" customHeight="1">
      <c r="A166" s="99"/>
      <c r="B166" s="140"/>
      <c r="C166" s="31"/>
      <c r="D166" s="30"/>
      <c r="E166" s="30"/>
      <c r="F166" s="30"/>
      <c r="G166" s="30"/>
      <c r="H166" s="30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32"/>
      <c r="BU166" s="33"/>
      <c r="BV166" s="33"/>
      <c r="BW166" s="33"/>
      <c r="BX166" s="98"/>
      <c r="BY166" s="98"/>
      <c r="BZ166" s="98"/>
      <c r="CA166" s="98"/>
      <c r="CB166" s="98"/>
      <c r="CC166" s="98"/>
      <c r="CD166" s="98"/>
      <c r="CE166" s="98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</row>
    <row r="167" spans="1:93" s="35" customFormat="1" ht="21" customHeight="1">
      <c r="A167" s="99"/>
      <c r="B167" s="140"/>
      <c r="C167" s="31"/>
      <c r="D167" s="30"/>
      <c r="E167" s="30"/>
      <c r="F167" s="30"/>
      <c r="G167" s="30"/>
      <c r="H167" s="30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32"/>
      <c r="BU167" s="33"/>
      <c r="BV167" s="33"/>
      <c r="BW167" s="33"/>
      <c r="BX167" s="98"/>
      <c r="BY167" s="98"/>
      <c r="BZ167" s="98"/>
      <c r="CA167" s="98"/>
      <c r="CB167" s="98"/>
      <c r="CC167" s="98"/>
      <c r="CD167" s="98"/>
      <c r="CE167" s="9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</row>
    <row r="168" spans="1:93" s="35" customFormat="1" ht="21" customHeight="1">
      <c r="A168" s="99"/>
      <c r="B168" s="79"/>
      <c r="C168" s="31"/>
      <c r="D168" s="30"/>
      <c r="E168" s="30"/>
      <c r="F168" s="30"/>
      <c r="G168" s="30"/>
      <c r="H168" s="30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32"/>
      <c r="BU168" s="33"/>
      <c r="BV168" s="33"/>
      <c r="BW168" s="33"/>
      <c r="BX168" s="98"/>
      <c r="BY168" s="98"/>
      <c r="BZ168" s="98"/>
      <c r="CA168" s="98"/>
      <c r="CB168" s="98"/>
      <c r="CC168" s="98"/>
      <c r="CD168" s="98"/>
      <c r="CE168" s="9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</row>
    <row r="169" spans="1:93" s="35" customFormat="1" ht="21" customHeight="1">
      <c r="A169" s="99"/>
      <c r="B169" s="97" t="s">
        <v>3</v>
      </c>
      <c r="C169" s="31"/>
      <c r="D169" s="30"/>
      <c r="E169" s="30"/>
      <c r="F169" s="30"/>
      <c r="G169" s="30"/>
      <c r="H169" s="30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32"/>
      <c r="BU169" s="33"/>
      <c r="BV169" s="33"/>
      <c r="BW169" s="33"/>
      <c r="BX169" s="98"/>
      <c r="BY169" s="98"/>
      <c r="BZ169" s="98"/>
      <c r="CA169" s="98"/>
      <c r="CB169" s="98"/>
      <c r="CC169" s="98"/>
      <c r="CD169" s="98"/>
      <c r="CE169" s="9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</row>
    <row r="170" spans="1:93" s="35" customFormat="1" ht="21" customHeight="1">
      <c r="A170" s="99"/>
      <c r="B170" s="101" t="s">
        <v>240</v>
      </c>
      <c r="C170" s="31"/>
      <c r="D170" s="30"/>
      <c r="E170" s="30"/>
      <c r="F170" s="30"/>
      <c r="G170" s="30"/>
      <c r="H170" s="30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32"/>
      <c r="BU170" s="33"/>
      <c r="BV170" s="33"/>
      <c r="BW170" s="33"/>
      <c r="BX170" s="98"/>
      <c r="BY170" s="98"/>
      <c r="BZ170" s="98"/>
      <c r="CA170" s="98"/>
      <c r="CB170" s="98"/>
      <c r="CC170" s="98"/>
      <c r="CD170" s="98"/>
      <c r="CE170" s="9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</row>
    <row r="171" spans="1:93" s="35" customFormat="1" ht="21" customHeight="1">
      <c r="A171" s="99"/>
      <c r="B171" s="101" t="s">
        <v>231</v>
      </c>
      <c r="C171" s="31"/>
      <c r="D171" s="30"/>
      <c r="E171" s="30"/>
      <c r="F171" s="30"/>
      <c r="G171" s="30"/>
      <c r="H171" s="30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32"/>
      <c r="BU171" s="33"/>
      <c r="BV171" s="33"/>
      <c r="BW171" s="33"/>
      <c r="BX171" s="98"/>
      <c r="BY171" s="98"/>
      <c r="BZ171" s="98"/>
      <c r="CA171" s="98"/>
      <c r="CB171" s="98"/>
      <c r="CC171" s="98"/>
      <c r="CD171" s="98"/>
      <c r="CE171" s="9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</row>
    <row r="172" spans="1:93" s="35" customFormat="1" ht="21" customHeight="1">
      <c r="A172" s="99"/>
      <c r="B172" s="78"/>
      <c r="C172" s="31"/>
      <c r="D172" s="30"/>
      <c r="E172" s="30"/>
      <c r="F172" s="30"/>
      <c r="G172" s="30"/>
      <c r="H172" s="30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32"/>
      <c r="BU172" s="33"/>
      <c r="BV172" s="33"/>
      <c r="BW172" s="33"/>
      <c r="BX172" s="98"/>
      <c r="BY172" s="98"/>
      <c r="BZ172" s="98"/>
      <c r="CA172" s="98"/>
      <c r="CB172" s="98"/>
      <c r="CC172" s="98"/>
      <c r="CD172" s="98"/>
      <c r="CE172" s="9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</row>
    <row r="173" spans="1:93" s="35" customFormat="1" ht="21" customHeight="1">
      <c r="A173" s="99"/>
      <c r="B173" s="97" t="s">
        <v>12</v>
      </c>
      <c r="C173" s="31"/>
      <c r="D173" s="30"/>
      <c r="E173" s="30"/>
      <c r="F173" s="30"/>
      <c r="G173" s="30"/>
      <c r="H173" s="30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32"/>
      <c r="BU173" s="33"/>
      <c r="BV173" s="33"/>
      <c r="BW173" s="33"/>
      <c r="BX173" s="98"/>
      <c r="BY173" s="98"/>
      <c r="BZ173" s="98"/>
      <c r="CA173" s="98"/>
      <c r="CB173" s="98"/>
      <c r="CC173" s="98"/>
      <c r="CD173" s="98"/>
      <c r="CE173" s="9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</row>
    <row r="174" spans="1:93" s="35" customFormat="1" ht="21" customHeight="1">
      <c r="A174" s="99"/>
      <c r="B174" s="101" t="s">
        <v>237</v>
      </c>
      <c r="C174" s="31"/>
      <c r="D174" s="30"/>
      <c r="E174" s="30"/>
      <c r="F174" s="30"/>
      <c r="G174" s="30"/>
      <c r="H174" s="30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32"/>
      <c r="BU174" s="33"/>
      <c r="BV174" s="33"/>
      <c r="BW174" s="33"/>
      <c r="BX174" s="98"/>
      <c r="BY174" s="98"/>
      <c r="BZ174" s="98"/>
      <c r="CA174" s="98"/>
      <c r="CB174" s="98"/>
      <c r="CC174" s="98"/>
      <c r="CD174" s="98"/>
      <c r="CE174" s="9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</row>
    <row r="175" spans="1:93" s="35" customFormat="1" ht="21" customHeight="1">
      <c r="A175" s="99"/>
      <c r="B175" s="101" t="s">
        <v>238</v>
      </c>
      <c r="C175" s="31"/>
      <c r="D175" s="30"/>
      <c r="E175" s="30"/>
      <c r="F175" s="30"/>
      <c r="G175" s="30"/>
      <c r="H175" s="30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32"/>
      <c r="BU175" s="33"/>
      <c r="BV175" s="33"/>
      <c r="BW175" s="33"/>
      <c r="BX175" s="98"/>
      <c r="BY175" s="98"/>
      <c r="BZ175" s="98"/>
      <c r="CA175" s="98"/>
      <c r="CB175" s="98"/>
      <c r="CC175" s="98"/>
      <c r="CD175" s="98"/>
      <c r="CE175" s="9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</row>
    <row r="176" spans="1:93" s="35" customFormat="1" ht="21" customHeight="1">
      <c r="A176" s="99"/>
      <c r="B176" s="170" t="s">
        <v>239</v>
      </c>
      <c r="C176" s="31"/>
      <c r="D176" s="30"/>
      <c r="E176" s="30"/>
      <c r="F176" s="30"/>
      <c r="G176" s="30"/>
      <c r="H176" s="30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32"/>
      <c r="BU176" s="33"/>
      <c r="BV176" s="33"/>
      <c r="BW176" s="33"/>
      <c r="BX176" s="98"/>
      <c r="BY176" s="98"/>
      <c r="BZ176" s="98"/>
      <c r="CA176" s="98"/>
      <c r="CB176" s="98"/>
      <c r="CC176" s="98"/>
      <c r="CD176" s="98"/>
      <c r="CE176" s="9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</row>
    <row r="177" spans="1:93" s="35" customFormat="1" ht="21" customHeight="1">
      <c r="A177" s="99"/>
      <c r="B177" s="97" t="s">
        <v>15</v>
      </c>
      <c r="C177" s="31"/>
      <c r="D177" s="30"/>
      <c r="E177" s="30"/>
      <c r="F177" s="30"/>
      <c r="G177" s="30"/>
      <c r="H177" s="30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32"/>
      <c r="BU177" s="33"/>
      <c r="BV177" s="33"/>
      <c r="BW177" s="33"/>
      <c r="BX177" s="98"/>
      <c r="BY177" s="98"/>
      <c r="BZ177" s="98"/>
      <c r="CA177" s="98"/>
      <c r="CB177" s="98"/>
      <c r="CC177" s="98"/>
      <c r="CD177" s="98"/>
      <c r="CE177" s="9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</row>
    <row r="178" spans="1:93" s="35" customFormat="1" ht="21" customHeight="1">
      <c r="A178" s="99"/>
      <c r="B178" s="101" t="s">
        <v>233</v>
      </c>
      <c r="C178" s="31"/>
      <c r="D178" s="30"/>
      <c r="E178" s="30"/>
      <c r="F178" s="30"/>
      <c r="G178" s="30"/>
      <c r="H178" s="30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32"/>
      <c r="BU178" s="33"/>
      <c r="BV178" s="33"/>
      <c r="BW178" s="33"/>
      <c r="BX178" s="98"/>
      <c r="BY178" s="98"/>
      <c r="BZ178" s="98"/>
      <c r="CA178" s="98"/>
      <c r="CB178" s="98"/>
      <c r="CC178" s="98"/>
      <c r="CD178" s="98"/>
      <c r="CE178" s="9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</row>
    <row r="179" spans="1:93" s="35" customFormat="1" ht="21" customHeight="1">
      <c r="A179" s="99"/>
      <c r="B179" s="101" t="s">
        <v>234</v>
      </c>
      <c r="C179" s="140"/>
      <c r="D179" s="140"/>
      <c r="E179" s="30"/>
      <c r="F179" s="30"/>
      <c r="G179" s="30"/>
      <c r="H179" s="30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32"/>
      <c r="BU179" s="33"/>
      <c r="BV179" s="33"/>
      <c r="BW179" s="33"/>
      <c r="BX179" s="98"/>
      <c r="BY179" s="98"/>
      <c r="BZ179" s="98"/>
      <c r="CA179" s="98"/>
      <c r="CB179" s="98"/>
      <c r="CC179" s="98"/>
      <c r="CD179" s="98"/>
      <c r="CE179" s="9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</row>
    <row r="180" spans="1:93" s="35" customFormat="1" ht="21" customHeight="1">
      <c r="A180" s="99"/>
      <c r="B180" s="101" t="s">
        <v>235</v>
      </c>
      <c r="C180" s="140"/>
      <c r="D180" s="140"/>
      <c r="E180" s="30"/>
      <c r="F180" s="30"/>
      <c r="G180" s="30"/>
      <c r="H180" s="30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32"/>
      <c r="BU180" s="33"/>
      <c r="BV180" s="33"/>
      <c r="BW180" s="33"/>
      <c r="BX180" s="98"/>
      <c r="BY180" s="98"/>
      <c r="BZ180" s="98"/>
      <c r="CA180" s="98"/>
      <c r="CB180" s="98"/>
      <c r="CC180" s="98"/>
      <c r="CD180" s="98"/>
      <c r="CE180" s="9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</row>
    <row r="181" spans="1:93" s="35" customFormat="1" ht="21" customHeight="1">
      <c r="A181" s="29"/>
      <c r="B181" s="170" t="s">
        <v>236</v>
      </c>
      <c r="C181" s="31"/>
      <c r="D181" s="30"/>
      <c r="E181" s="30"/>
      <c r="F181" s="30"/>
      <c r="G181" s="30"/>
      <c r="H181" s="30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32"/>
      <c r="BU181" s="33"/>
      <c r="BV181" s="33"/>
      <c r="BW181" s="33"/>
      <c r="BX181" s="98"/>
      <c r="BY181" s="98"/>
      <c r="BZ181" s="98"/>
      <c r="CA181" s="98"/>
      <c r="CB181" s="98"/>
      <c r="CC181" s="98"/>
      <c r="CD181" s="98"/>
      <c r="CE181" s="9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</row>
    <row r="182" spans="1:93" s="35" customFormat="1" ht="36" customHeight="1">
      <c r="A182" s="29"/>
      <c r="B182" s="79"/>
      <c r="C182" s="31"/>
      <c r="D182" s="30"/>
      <c r="E182" s="30"/>
      <c r="F182" s="30"/>
      <c r="G182" s="30"/>
      <c r="H182" s="30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32"/>
      <c r="BU182" s="33"/>
      <c r="BV182" s="33"/>
      <c r="BW182" s="33"/>
      <c r="BX182" s="98"/>
      <c r="BY182" s="98"/>
      <c r="BZ182" s="98"/>
      <c r="CA182" s="98"/>
      <c r="CB182" s="98"/>
      <c r="CC182" s="98"/>
      <c r="CD182" s="98"/>
      <c r="CE182" s="9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</row>
    <row r="183" spans="1:93" s="35" customFormat="1" ht="21" customHeight="1">
      <c r="A183" s="102"/>
      <c r="B183" s="100"/>
      <c r="C183" s="31"/>
      <c r="D183" s="30"/>
      <c r="E183" s="30"/>
      <c r="F183" s="30"/>
      <c r="G183" s="30"/>
      <c r="H183" s="30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32"/>
      <c r="BU183" s="33"/>
      <c r="BV183" s="33"/>
      <c r="BW183" s="33"/>
      <c r="BX183" s="98"/>
      <c r="BY183" s="98"/>
      <c r="BZ183" s="98"/>
      <c r="CA183" s="98"/>
      <c r="CB183" s="98"/>
      <c r="CC183" s="98"/>
      <c r="CD183" s="98"/>
      <c r="CE183" s="98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</row>
    <row r="184" spans="1:93" s="35" customFormat="1" ht="21" customHeight="1">
      <c r="A184" s="99"/>
      <c r="B184" s="97" t="s">
        <v>5</v>
      </c>
      <c r="C184" s="31"/>
      <c r="D184" s="30"/>
      <c r="E184" s="30"/>
      <c r="F184" s="30"/>
      <c r="G184" s="30"/>
      <c r="H184" s="30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32"/>
      <c r="BU184" s="33"/>
      <c r="BV184" s="33"/>
      <c r="BW184" s="33"/>
      <c r="BX184" s="98"/>
      <c r="BY184" s="98"/>
      <c r="BZ184" s="98"/>
      <c r="CA184" s="98"/>
      <c r="CB184" s="98"/>
      <c r="CC184" s="98"/>
      <c r="CD184" s="98"/>
      <c r="CE184" s="98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</row>
    <row r="185" spans="1:93" s="35" customFormat="1" ht="21" customHeight="1">
      <c r="A185" s="29"/>
      <c r="B185" s="79"/>
      <c r="C185" s="31"/>
      <c r="D185" s="30"/>
      <c r="E185" s="30"/>
      <c r="F185" s="30"/>
      <c r="G185" s="30"/>
      <c r="H185" s="30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32"/>
      <c r="BU185" s="33"/>
      <c r="BV185" s="33"/>
      <c r="BW185" s="33"/>
      <c r="BX185" s="98"/>
      <c r="BY185" s="98"/>
      <c r="BZ185" s="98"/>
      <c r="CA185" s="98"/>
      <c r="CB185" s="98"/>
      <c r="CC185" s="98"/>
      <c r="CD185" s="98"/>
      <c r="CE185" s="9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</row>
    <row r="186" spans="1:93" s="35" customFormat="1" ht="21" customHeight="1">
      <c r="A186" s="29"/>
      <c r="B186" s="79"/>
      <c r="C186" s="31"/>
      <c r="D186" s="30"/>
      <c r="E186" s="30"/>
      <c r="F186" s="30"/>
      <c r="G186" s="30"/>
      <c r="H186" s="30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32"/>
      <c r="BU186" s="33"/>
      <c r="BV186" s="33"/>
      <c r="BW186" s="33"/>
      <c r="BX186" s="98"/>
      <c r="BY186" s="98"/>
      <c r="BZ186" s="98"/>
      <c r="CA186" s="98"/>
      <c r="CB186" s="98"/>
      <c r="CC186" s="98"/>
      <c r="CD186" s="98"/>
      <c r="CE186" s="9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</row>
    <row r="187" spans="1:93" s="35" customFormat="1" ht="21" customHeight="1">
      <c r="A187" s="29"/>
      <c r="B187" s="79"/>
      <c r="C187" s="31"/>
      <c r="D187" s="30"/>
      <c r="E187" s="30"/>
      <c r="F187" s="30"/>
      <c r="G187" s="30"/>
      <c r="H187" s="30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32"/>
      <c r="BU187" s="33"/>
      <c r="BV187" s="33"/>
      <c r="BW187" s="33"/>
      <c r="BX187" s="98"/>
      <c r="BY187" s="98"/>
      <c r="BZ187" s="98"/>
      <c r="CA187" s="98"/>
      <c r="CB187" s="98"/>
      <c r="CC187" s="98"/>
      <c r="CD187" s="98"/>
      <c r="CE187" s="9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</row>
    <row r="188" spans="1:93" s="35" customFormat="1" ht="21" customHeight="1">
      <c r="A188" s="29"/>
      <c r="B188" s="79"/>
      <c r="C188" s="31"/>
      <c r="D188" s="30"/>
      <c r="E188" s="30"/>
      <c r="F188" s="30"/>
      <c r="G188" s="30"/>
      <c r="H188" s="30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32"/>
      <c r="BU188" s="33"/>
      <c r="BV188" s="33"/>
      <c r="BW188" s="33"/>
      <c r="BX188" s="98"/>
      <c r="BY188" s="98"/>
      <c r="BZ188" s="98"/>
      <c r="CA188" s="98"/>
      <c r="CB188" s="98"/>
      <c r="CC188" s="98"/>
      <c r="CD188" s="98"/>
      <c r="CE188" s="9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</row>
    <row r="189" spans="1:93" s="35" customFormat="1" ht="21" customHeight="1">
      <c r="A189" s="29"/>
      <c r="B189" s="79"/>
      <c r="C189" s="31"/>
      <c r="D189" s="30"/>
      <c r="E189" s="30"/>
      <c r="F189" s="30"/>
      <c r="G189" s="30"/>
      <c r="H189" s="30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32"/>
      <c r="BU189" s="33"/>
      <c r="BV189" s="33"/>
      <c r="BW189" s="33"/>
      <c r="BX189" s="98"/>
      <c r="BY189" s="98"/>
      <c r="BZ189" s="98"/>
      <c r="CA189" s="98"/>
      <c r="CB189" s="98"/>
      <c r="CC189" s="98"/>
      <c r="CD189" s="98"/>
      <c r="CE189" s="98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</row>
    <row r="190" spans="1:93" s="35" customFormat="1" ht="21" customHeight="1">
      <c r="A190" s="29"/>
      <c r="B190" s="79"/>
      <c r="C190" s="31"/>
      <c r="D190" s="30"/>
      <c r="E190" s="30"/>
      <c r="F190" s="30"/>
      <c r="G190" s="30"/>
      <c r="H190" s="30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32"/>
      <c r="BU190" s="33"/>
      <c r="BV190" s="33"/>
      <c r="BW190" s="33"/>
      <c r="BX190" s="98"/>
      <c r="BY190" s="98"/>
      <c r="BZ190" s="98"/>
      <c r="CA190" s="98"/>
      <c r="CB190" s="98"/>
      <c r="CC190" s="98"/>
      <c r="CD190" s="98"/>
      <c r="CE190" s="9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</row>
    <row r="191" spans="1:93" s="35" customFormat="1" ht="21" customHeight="1">
      <c r="A191" s="29"/>
      <c r="B191" s="79"/>
      <c r="C191" s="31"/>
      <c r="D191" s="30"/>
      <c r="E191" s="30"/>
      <c r="F191" s="30"/>
      <c r="G191" s="30"/>
      <c r="H191" s="30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32"/>
      <c r="BU191" s="33"/>
      <c r="BV191" s="33"/>
      <c r="BW191" s="33"/>
      <c r="BX191" s="98"/>
      <c r="BY191" s="98"/>
      <c r="BZ191" s="98"/>
      <c r="CA191" s="98"/>
      <c r="CB191" s="98"/>
      <c r="CC191" s="98"/>
      <c r="CD191" s="98"/>
      <c r="CE191" s="9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</row>
    <row r="192" spans="1:93" s="35" customFormat="1" ht="21" customHeight="1">
      <c r="A192" s="29"/>
      <c r="B192" s="79"/>
      <c r="C192" s="31"/>
      <c r="D192" s="30"/>
      <c r="E192" s="30"/>
      <c r="F192" s="30"/>
      <c r="G192" s="30"/>
      <c r="H192" s="30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32"/>
      <c r="BU192" s="33"/>
      <c r="BV192" s="33"/>
      <c r="BW192" s="33"/>
      <c r="BX192" s="98"/>
      <c r="BY192" s="98"/>
      <c r="BZ192" s="98"/>
      <c r="CA192" s="98"/>
      <c r="CB192" s="98"/>
      <c r="CC192" s="98"/>
      <c r="CD192" s="98"/>
      <c r="CE192" s="98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</row>
    <row r="193" spans="1:93" s="35" customFormat="1" ht="21" customHeight="1">
      <c r="A193" s="29"/>
      <c r="B193" s="79"/>
      <c r="C193" s="31"/>
      <c r="D193" s="30"/>
      <c r="E193" s="30"/>
      <c r="F193" s="30"/>
      <c r="G193" s="30"/>
      <c r="H193" s="30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32"/>
      <c r="BU193" s="33"/>
      <c r="BV193" s="33"/>
      <c r="BW193" s="33"/>
      <c r="BX193" s="98"/>
      <c r="BY193" s="98"/>
      <c r="BZ193" s="98"/>
      <c r="CA193" s="98"/>
      <c r="CB193" s="98"/>
      <c r="CC193" s="98"/>
      <c r="CD193" s="98"/>
      <c r="CE193" s="98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</row>
    <row r="194" spans="1:93" s="35" customFormat="1" ht="21" customHeight="1">
      <c r="A194" s="29"/>
      <c r="B194" s="79"/>
      <c r="C194" s="31"/>
      <c r="D194" s="30"/>
      <c r="E194" s="30"/>
      <c r="F194" s="30"/>
      <c r="G194" s="30"/>
      <c r="H194" s="30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32"/>
      <c r="BU194" s="33"/>
      <c r="BV194" s="33"/>
      <c r="BW194" s="33"/>
      <c r="BX194" s="98"/>
      <c r="BY194" s="98"/>
      <c r="BZ194" s="98"/>
      <c r="CA194" s="98"/>
      <c r="CB194" s="98"/>
      <c r="CC194" s="98"/>
      <c r="CD194" s="98"/>
      <c r="CE194" s="9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</row>
    <row r="195" spans="1:93" s="35" customFormat="1" ht="21" customHeight="1">
      <c r="A195" s="29"/>
      <c r="B195" s="79"/>
      <c r="C195" s="31"/>
      <c r="D195" s="30"/>
      <c r="E195" s="30"/>
      <c r="F195" s="30"/>
      <c r="G195" s="30"/>
      <c r="H195" s="30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32"/>
      <c r="BU195" s="33"/>
      <c r="BV195" s="33"/>
      <c r="BW195" s="33"/>
      <c r="BX195" s="98"/>
      <c r="BY195" s="98"/>
      <c r="BZ195" s="98"/>
      <c r="CA195" s="98"/>
      <c r="CB195" s="98"/>
      <c r="CC195" s="98"/>
      <c r="CD195" s="98"/>
      <c r="CE195" s="98"/>
      <c r="CF195" s="28"/>
      <c r="CG195" s="28"/>
      <c r="CH195" s="28"/>
      <c r="CI195" s="28"/>
      <c r="CJ195" s="28"/>
      <c r="CK195" s="28"/>
      <c r="CL195" s="28"/>
      <c r="CM195" s="28"/>
      <c r="CN195" s="28"/>
      <c r="CO195" s="28"/>
    </row>
    <row r="196" spans="1:93" s="35" customFormat="1" ht="21" customHeight="1">
      <c r="A196" s="99"/>
      <c r="B196" s="101"/>
      <c r="C196" s="31"/>
      <c r="D196" s="30"/>
      <c r="E196" s="30"/>
      <c r="F196" s="30"/>
      <c r="G196" s="30"/>
      <c r="H196" s="30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32"/>
      <c r="BU196" s="33"/>
      <c r="BV196" s="33"/>
      <c r="BW196" s="33"/>
      <c r="BX196" s="98"/>
      <c r="BY196" s="98"/>
      <c r="BZ196" s="98"/>
      <c r="CA196" s="98"/>
      <c r="CB196" s="98"/>
      <c r="CC196" s="98"/>
      <c r="CD196" s="98"/>
      <c r="CE196" s="98"/>
      <c r="CF196" s="28"/>
      <c r="CG196" s="28"/>
      <c r="CH196" s="28"/>
      <c r="CI196" s="28"/>
      <c r="CJ196" s="28"/>
      <c r="CK196" s="28"/>
      <c r="CL196" s="28"/>
      <c r="CM196" s="28"/>
      <c r="CN196" s="28"/>
      <c r="CO196" s="28"/>
    </row>
    <row r="197" spans="1:93" s="35" customFormat="1" ht="21" customHeight="1">
      <c r="A197" s="29"/>
      <c r="B197" s="79"/>
      <c r="C197" s="31"/>
      <c r="D197" s="30"/>
      <c r="E197" s="30"/>
      <c r="F197" s="30"/>
      <c r="G197" s="30"/>
      <c r="H197" s="30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32"/>
      <c r="BU197" s="33"/>
      <c r="BV197" s="33"/>
      <c r="BW197" s="33"/>
      <c r="BX197" s="98"/>
      <c r="BY197" s="98"/>
      <c r="BZ197" s="98"/>
      <c r="CA197" s="98"/>
      <c r="CB197" s="98"/>
      <c r="CC197" s="98"/>
      <c r="CD197" s="98"/>
      <c r="CE197" s="98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</row>
    <row r="198" spans="1:93" s="35" customFormat="1" ht="21" customHeight="1">
      <c r="A198" s="29"/>
      <c r="B198" s="97" t="s">
        <v>13</v>
      </c>
      <c r="C198" s="31"/>
      <c r="D198" s="30"/>
      <c r="E198" s="30"/>
      <c r="F198" s="30"/>
      <c r="G198" s="30"/>
      <c r="H198" s="30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32"/>
      <c r="BU198" s="33"/>
      <c r="BV198" s="33"/>
      <c r="BW198" s="33"/>
      <c r="BX198" s="98"/>
      <c r="BY198" s="98"/>
      <c r="BZ198" s="98"/>
      <c r="CA198" s="98"/>
      <c r="CB198" s="98"/>
      <c r="CC198" s="98"/>
      <c r="CD198" s="98"/>
      <c r="CE198" s="9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</row>
    <row r="199" spans="1:93" s="35" customFormat="1" ht="21" customHeight="1">
      <c r="A199" s="29"/>
      <c r="B199" s="140" t="s">
        <v>247</v>
      </c>
      <c r="C199" s="79"/>
      <c r="D199" s="30"/>
      <c r="E199" s="30"/>
      <c r="F199" s="30"/>
      <c r="G199" s="30"/>
      <c r="H199" s="30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32"/>
      <c r="BU199" s="33"/>
      <c r="BV199" s="33"/>
      <c r="BW199" s="33"/>
      <c r="BX199" s="98"/>
      <c r="BY199" s="98"/>
      <c r="BZ199" s="98"/>
      <c r="CA199" s="98"/>
      <c r="CB199" s="98"/>
      <c r="CC199" s="98"/>
      <c r="CD199" s="98"/>
      <c r="CE199" s="98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</row>
    <row r="200" spans="1:93" s="35" customFormat="1" ht="21" customHeight="1">
      <c r="A200" s="29"/>
      <c r="B200" s="140"/>
      <c r="C200" s="140"/>
      <c r="D200" s="30"/>
      <c r="E200" s="30"/>
      <c r="F200" s="30"/>
      <c r="G200" s="30"/>
      <c r="H200" s="30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32"/>
      <c r="BU200" s="33"/>
      <c r="BV200" s="33"/>
      <c r="BW200" s="33"/>
      <c r="BX200" s="98"/>
      <c r="BY200" s="98"/>
      <c r="BZ200" s="98"/>
      <c r="CA200" s="98"/>
      <c r="CB200" s="98"/>
      <c r="CC200" s="98"/>
      <c r="CD200" s="98"/>
      <c r="CE200" s="9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</row>
    <row r="201" spans="1:93" s="35" customFormat="1" ht="21" customHeight="1">
      <c r="A201" s="29"/>
      <c r="B201" s="97" t="s">
        <v>73</v>
      </c>
      <c r="C201" s="31"/>
      <c r="D201" s="30"/>
      <c r="E201" s="30"/>
      <c r="F201" s="30"/>
      <c r="G201" s="30"/>
      <c r="H201" s="30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32"/>
      <c r="BU201" s="33"/>
      <c r="BV201" s="33"/>
      <c r="BW201" s="33"/>
      <c r="BX201" s="98"/>
      <c r="BY201" s="98"/>
      <c r="BZ201" s="98"/>
      <c r="CA201" s="98"/>
      <c r="CB201" s="98"/>
      <c r="CC201" s="98"/>
      <c r="CD201" s="98"/>
      <c r="CE201" s="9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</row>
    <row r="202" spans="1:93" s="78" customFormat="1" ht="21" customHeight="1">
      <c r="A202" s="206"/>
      <c r="B202" s="134" t="s">
        <v>270</v>
      </c>
      <c r="C202" s="75"/>
      <c r="D202" s="140"/>
      <c r="E202" s="100"/>
      <c r="F202" s="100"/>
      <c r="G202" s="100"/>
      <c r="H202" s="100"/>
      <c r="I202" s="140"/>
      <c r="J202" s="140"/>
      <c r="K202" s="140"/>
      <c r="L202" s="140"/>
      <c r="M202" s="140"/>
      <c r="N202" s="140"/>
      <c r="O202" s="140"/>
      <c r="P202" s="140"/>
      <c r="Q202" s="140"/>
      <c r="R202" s="140"/>
      <c r="S202" s="140"/>
      <c r="T202" s="140"/>
      <c r="U202" s="140"/>
      <c r="V202" s="140"/>
      <c r="W202" s="140"/>
      <c r="X202" s="140"/>
      <c r="Y202" s="140"/>
      <c r="Z202" s="140"/>
      <c r="AA202" s="140"/>
      <c r="AB202" s="140"/>
      <c r="AC202" s="140"/>
      <c r="AD202" s="140"/>
      <c r="AE202" s="140"/>
      <c r="AF202" s="140"/>
      <c r="AG202" s="140"/>
      <c r="AH202" s="140"/>
      <c r="AI202" s="140"/>
      <c r="AJ202" s="140"/>
      <c r="AK202" s="140"/>
      <c r="AL202" s="140"/>
      <c r="AM202" s="140"/>
      <c r="AN202" s="140"/>
      <c r="AO202" s="140"/>
      <c r="AP202" s="140"/>
      <c r="AQ202" s="140"/>
      <c r="AR202" s="140"/>
      <c r="AS202" s="140"/>
      <c r="AT202" s="140"/>
      <c r="AU202" s="140"/>
      <c r="AV202" s="140"/>
      <c r="AW202" s="140"/>
      <c r="AX202" s="140"/>
      <c r="AY202" s="140"/>
      <c r="AZ202" s="140"/>
      <c r="BA202" s="140"/>
      <c r="BB202" s="140"/>
      <c r="BC202" s="140"/>
      <c r="BD202" s="140"/>
      <c r="BE202" s="140"/>
      <c r="BF202" s="140"/>
      <c r="BG202" s="140"/>
      <c r="BH202" s="140"/>
      <c r="BI202" s="140"/>
      <c r="BJ202" s="140"/>
      <c r="BK202" s="140"/>
      <c r="BL202" s="140"/>
      <c r="BM202" s="140"/>
      <c r="BN202" s="140"/>
      <c r="BO202" s="140"/>
      <c r="BP202" s="140"/>
      <c r="BQ202" s="140"/>
      <c r="BR202" s="140"/>
      <c r="BS202" s="140"/>
      <c r="BT202" s="32"/>
      <c r="BU202" s="33"/>
      <c r="BV202" s="33"/>
      <c r="BW202" s="33"/>
      <c r="BX202" s="98"/>
      <c r="BY202" s="98"/>
      <c r="BZ202" s="98"/>
      <c r="CA202" s="98"/>
      <c r="CB202" s="98"/>
      <c r="CC202" s="98"/>
      <c r="CD202" s="98"/>
      <c r="CE202" s="98"/>
      <c r="CF202" s="140"/>
      <c r="CG202" s="140"/>
      <c r="CH202" s="140"/>
      <c r="CI202" s="140"/>
      <c r="CJ202" s="140"/>
      <c r="CK202" s="140"/>
      <c r="CL202" s="140"/>
      <c r="CM202" s="140"/>
      <c r="CN202" s="140"/>
      <c r="CO202" s="140"/>
    </row>
    <row r="203" spans="1:93" s="78" customFormat="1" ht="21" customHeight="1">
      <c r="A203" s="206"/>
      <c r="B203" s="134" t="s">
        <v>271</v>
      </c>
      <c r="C203" s="140"/>
      <c r="D203" s="140"/>
      <c r="E203" s="100"/>
      <c r="F203" s="100"/>
      <c r="G203" s="100"/>
      <c r="H203" s="100"/>
      <c r="I203" s="140"/>
      <c r="J203" s="140"/>
      <c r="K203" s="140"/>
      <c r="L203" s="140"/>
      <c r="M203" s="140"/>
      <c r="N203" s="140"/>
      <c r="O203" s="140"/>
      <c r="P203" s="140"/>
      <c r="Q203" s="140"/>
      <c r="R203" s="140"/>
      <c r="S203" s="140"/>
      <c r="T203" s="140"/>
      <c r="U203" s="140"/>
      <c r="V203" s="140"/>
      <c r="W203" s="140"/>
      <c r="X203" s="140"/>
      <c r="Y203" s="140"/>
      <c r="Z203" s="140"/>
      <c r="AA203" s="140"/>
      <c r="AB203" s="140"/>
      <c r="AC203" s="140"/>
      <c r="AD203" s="140"/>
      <c r="AE203" s="140"/>
      <c r="AF203" s="140"/>
      <c r="AG203" s="140"/>
      <c r="AH203" s="140"/>
      <c r="AI203" s="140"/>
      <c r="AJ203" s="140"/>
      <c r="AK203" s="140"/>
      <c r="AL203" s="140"/>
      <c r="AM203" s="140"/>
      <c r="AN203" s="140"/>
      <c r="AO203" s="140"/>
      <c r="AP203" s="140"/>
      <c r="AQ203" s="140"/>
      <c r="AR203" s="140"/>
      <c r="AS203" s="140"/>
      <c r="AT203" s="140"/>
      <c r="AU203" s="140"/>
      <c r="AV203" s="140"/>
      <c r="AW203" s="140"/>
      <c r="AX203" s="140"/>
      <c r="AY203" s="140"/>
      <c r="AZ203" s="140"/>
      <c r="BA203" s="140"/>
      <c r="BB203" s="140"/>
      <c r="BC203" s="140"/>
      <c r="BD203" s="140"/>
      <c r="BE203" s="140"/>
      <c r="BF203" s="140"/>
      <c r="BG203" s="140"/>
      <c r="BH203" s="140"/>
      <c r="BI203" s="140"/>
      <c r="BJ203" s="140"/>
      <c r="BK203" s="140"/>
      <c r="BL203" s="140"/>
      <c r="BM203" s="140"/>
      <c r="BN203" s="140"/>
      <c r="BO203" s="140"/>
      <c r="BP203" s="140"/>
      <c r="BQ203" s="140"/>
      <c r="BR203" s="140"/>
      <c r="BS203" s="140"/>
      <c r="BT203" s="32"/>
      <c r="BU203" s="33"/>
      <c r="BV203" s="33"/>
      <c r="BW203" s="33"/>
      <c r="BX203" s="98"/>
      <c r="BY203" s="98"/>
      <c r="BZ203" s="98"/>
      <c r="CA203" s="98"/>
      <c r="CB203" s="98"/>
      <c r="CC203" s="98"/>
      <c r="CD203" s="98"/>
      <c r="CE203" s="98"/>
      <c r="CF203" s="140"/>
      <c r="CG203" s="140"/>
      <c r="CH203" s="140"/>
      <c r="CI203" s="140"/>
      <c r="CJ203" s="140"/>
      <c r="CK203" s="140"/>
      <c r="CL203" s="140"/>
      <c r="CM203" s="140"/>
      <c r="CN203" s="140"/>
      <c r="CO203" s="140"/>
    </row>
    <row r="204" spans="1:93" s="78" customFormat="1" ht="21" customHeight="1">
      <c r="A204" s="206"/>
      <c r="B204" s="140" t="s">
        <v>273</v>
      </c>
      <c r="C204" s="140"/>
      <c r="D204" s="140"/>
      <c r="E204" s="100"/>
      <c r="F204" s="100"/>
      <c r="G204" s="100"/>
      <c r="H204" s="100"/>
      <c r="I204" s="140"/>
      <c r="J204" s="140"/>
      <c r="K204" s="140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  <c r="AA204" s="140"/>
      <c r="AB204" s="140"/>
      <c r="AC204" s="140"/>
      <c r="AD204" s="140"/>
      <c r="AE204" s="140"/>
      <c r="AF204" s="140"/>
      <c r="AG204" s="140"/>
      <c r="AH204" s="140"/>
      <c r="AI204" s="140"/>
      <c r="AJ204" s="140"/>
      <c r="AK204" s="140"/>
      <c r="AL204" s="140"/>
      <c r="AM204" s="140"/>
      <c r="AN204" s="140"/>
      <c r="AO204" s="140"/>
      <c r="AP204" s="140"/>
      <c r="AQ204" s="140"/>
      <c r="AR204" s="140"/>
      <c r="AS204" s="140"/>
      <c r="AT204" s="140"/>
      <c r="AU204" s="140"/>
      <c r="AV204" s="140"/>
      <c r="AW204" s="140"/>
      <c r="AX204" s="140"/>
      <c r="AY204" s="140"/>
      <c r="AZ204" s="140"/>
      <c r="BA204" s="140"/>
      <c r="BB204" s="140"/>
      <c r="BC204" s="140"/>
      <c r="BD204" s="140"/>
      <c r="BE204" s="140"/>
      <c r="BF204" s="140"/>
      <c r="BG204" s="140"/>
      <c r="BH204" s="140"/>
      <c r="BI204" s="140"/>
      <c r="BJ204" s="140"/>
      <c r="BK204" s="140"/>
      <c r="BL204" s="140"/>
      <c r="BM204" s="140"/>
      <c r="BN204" s="140"/>
      <c r="BO204" s="140"/>
      <c r="BP204" s="140"/>
      <c r="BQ204" s="140"/>
      <c r="BR204" s="140"/>
      <c r="BS204" s="140"/>
      <c r="BT204" s="32"/>
      <c r="BU204" s="33"/>
      <c r="BV204" s="33"/>
      <c r="BW204" s="33"/>
      <c r="BX204" s="98"/>
      <c r="BY204" s="98"/>
      <c r="BZ204" s="98"/>
      <c r="CA204" s="98"/>
      <c r="CB204" s="98"/>
      <c r="CC204" s="98"/>
      <c r="CD204" s="98"/>
      <c r="CE204" s="98"/>
      <c r="CF204" s="140"/>
      <c r="CG204" s="140"/>
      <c r="CH204" s="140"/>
      <c r="CI204" s="140"/>
      <c r="CJ204" s="140"/>
      <c r="CK204" s="140"/>
      <c r="CL204" s="140"/>
      <c r="CM204" s="140"/>
      <c r="CN204" s="140"/>
      <c r="CO204" s="140"/>
    </row>
    <row r="205" spans="1:93" s="78" customFormat="1" ht="21" customHeight="1">
      <c r="A205" s="206"/>
      <c r="B205" s="101" t="s">
        <v>272</v>
      </c>
      <c r="C205" s="140"/>
      <c r="D205" s="140"/>
      <c r="E205" s="100"/>
      <c r="F205" s="100"/>
      <c r="G205" s="100"/>
      <c r="H205" s="100"/>
      <c r="I205" s="140"/>
      <c r="J205" s="140"/>
      <c r="K205" s="140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  <c r="AA205" s="140"/>
      <c r="AB205" s="140"/>
      <c r="AC205" s="140"/>
      <c r="AD205" s="140"/>
      <c r="AE205" s="140"/>
      <c r="AF205" s="140"/>
      <c r="AG205" s="140"/>
      <c r="AH205" s="140"/>
      <c r="AI205" s="140"/>
      <c r="AJ205" s="140"/>
      <c r="AK205" s="140"/>
      <c r="AL205" s="140"/>
      <c r="AM205" s="140"/>
      <c r="AN205" s="140"/>
      <c r="AO205" s="140"/>
      <c r="AP205" s="140"/>
      <c r="AQ205" s="140"/>
      <c r="AR205" s="140"/>
      <c r="AS205" s="140"/>
      <c r="AT205" s="140"/>
      <c r="AU205" s="140"/>
      <c r="AV205" s="140"/>
      <c r="AW205" s="140"/>
      <c r="AX205" s="140"/>
      <c r="AY205" s="140"/>
      <c r="AZ205" s="140"/>
      <c r="BA205" s="140"/>
      <c r="BB205" s="140"/>
      <c r="BC205" s="140"/>
      <c r="BD205" s="140"/>
      <c r="BE205" s="140"/>
      <c r="BF205" s="140"/>
      <c r="BG205" s="140"/>
      <c r="BH205" s="140"/>
      <c r="BI205" s="140"/>
      <c r="BJ205" s="140"/>
      <c r="BK205" s="140"/>
      <c r="BL205" s="140"/>
      <c r="BM205" s="140"/>
      <c r="BN205" s="140"/>
      <c r="BO205" s="140"/>
      <c r="BP205" s="140"/>
      <c r="BQ205" s="140"/>
      <c r="BR205" s="140"/>
      <c r="BS205" s="140"/>
      <c r="BT205" s="32"/>
      <c r="BU205" s="33"/>
      <c r="BV205" s="33"/>
      <c r="BW205" s="33"/>
      <c r="BX205" s="98"/>
      <c r="BY205" s="98"/>
      <c r="BZ205" s="98"/>
      <c r="CA205" s="98"/>
      <c r="CB205" s="98"/>
      <c r="CC205" s="98"/>
      <c r="CD205" s="98"/>
      <c r="CE205" s="98"/>
      <c r="CF205" s="140"/>
      <c r="CG205" s="140"/>
      <c r="CH205" s="140"/>
      <c r="CI205" s="140"/>
      <c r="CJ205" s="140"/>
      <c r="CK205" s="140"/>
      <c r="CL205" s="140"/>
      <c r="CM205" s="140"/>
      <c r="CN205" s="140"/>
      <c r="CO205" s="140"/>
    </row>
    <row r="206" spans="1:93" s="35" customFormat="1" ht="21" customHeight="1">
      <c r="A206" s="29"/>
      <c r="B206" s="79"/>
      <c r="C206" s="79"/>
      <c r="D206" s="100"/>
      <c r="E206" s="30"/>
      <c r="F206" s="30"/>
      <c r="G206" s="30"/>
      <c r="H206" s="30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32"/>
      <c r="BU206" s="33"/>
      <c r="BV206" s="33"/>
      <c r="BW206" s="33"/>
      <c r="BX206" s="98"/>
      <c r="BY206" s="98"/>
      <c r="BZ206" s="98"/>
      <c r="CA206" s="98"/>
      <c r="CB206" s="98"/>
      <c r="CC206" s="98"/>
      <c r="CD206" s="98"/>
      <c r="CE206" s="98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</row>
    <row r="207" spans="1:93" s="35" customFormat="1" ht="21" customHeight="1">
      <c r="A207" s="29"/>
      <c r="B207" s="31" t="s">
        <v>95</v>
      </c>
      <c r="C207" s="31"/>
      <c r="D207" s="30"/>
      <c r="E207" s="30"/>
      <c r="F207" s="30"/>
      <c r="G207" s="30"/>
      <c r="H207" s="30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32"/>
      <c r="BU207" s="33"/>
      <c r="BV207" s="33"/>
      <c r="BW207" s="33"/>
      <c r="BX207" s="98"/>
      <c r="BY207" s="98"/>
      <c r="BZ207" s="98"/>
      <c r="CA207" s="98"/>
      <c r="CB207" s="98"/>
      <c r="CC207" s="98"/>
      <c r="CD207" s="98"/>
      <c r="CE207" s="98"/>
      <c r="CF207" s="28"/>
      <c r="CG207" s="28"/>
      <c r="CH207" s="28"/>
      <c r="CI207" s="28"/>
      <c r="CJ207" s="28"/>
      <c r="CK207" s="28"/>
      <c r="CL207" s="28"/>
      <c r="CM207" s="28"/>
      <c r="CN207" s="28"/>
      <c r="CO207" s="28"/>
    </row>
    <row r="208" spans="1:93" s="35" customFormat="1" ht="21" customHeight="1">
      <c r="A208" s="29"/>
      <c r="B208" s="140" t="s">
        <v>293</v>
      </c>
      <c r="C208" s="31"/>
      <c r="D208" s="30"/>
      <c r="E208" s="30"/>
      <c r="F208" s="30"/>
      <c r="G208" s="30"/>
      <c r="H208" s="30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32"/>
      <c r="BU208" s="33"/>
      <c r="BV208" s="33"/>
      <c r="BW208" s="33"/>
      <c r="BX208" s="98"/>
      <c r="BY208" s="98"/>
      <c r="BZ208" s="98"/>
      <c r="CA208" s="98"/>
      <c r="CB208" s="98"/>
      <c r="CC208" s="98"/>
      <c r="CD208" s="98"/>
      <c r="CE208" s="98"/>
      <c r="CF208" s="28"/>
      <c r="CG208" s="28"/>
      <c r="CH208" s="28"/>
      <c r="CI208" s="28"/>
      <c r="CJ208" s="28"/>
      <c r="CK208" s="28"/>
      <c r="CL208" s="28"/>
      <c r="CM208" s="28"/>
      <c r="CN208" s="28"/>
      <c r="CO208" s="28"/>
    </row>
    <row r="209" spans="1:93" s="35" customFormat="1" ht="21" customHeight="1">
      <c r="A209" s="29"/>
      <c r="B209" s="31" t="s">
        <v>294</v>
      </c>
      <c r="C209" s="31"/>
      <c r="D209" s="30"/>
      <c r="E209" s="30"/>
      <c r="F209" s="30"/>
      <c r="G209" s="30"/>
      <c r="H209" s="30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32"/>
      <c r="BU209" s="33"/>
      <c r="BV209" s="33"/>
      <c r="BW209" s="33"/>
      <c r="BX209" s="98"/>
      <c r="BY209" s="98"/>
      <c r="BZ209" s="98"/>
      <c r="CA209" s="98"/>
      <c r="CB209" s="98"/>
      <c r="CC209" s="98"/>
      <c r="CD209" s="98"/>
      <c r="CE209" s="98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</row>
    <row r="210" spans="1:93" s="35" customFormat="1" ht="21" customHeight="1">
      <c r="A210" s="29"/>
      <c r="B210" s="30"/>
      <c r="C210" s="31"/>
      <c r="D210" s="30"/>
      <c r="E210" s="30"/>
      <c r="F210" s="30"/>
      <c r="G210" s="30"/>
      <c r="H210" s="30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32"/>
      <c r="BU210" s="33"/>
      <c r="BV210" s="33"/>
      <c r="BW210" s="33"/>
      <c r="BX210" s="98"/>
      <c r="BY210" s="98"/>
      <c r="BZ210" s="98"/>
      <c r="CA210" s="98"/>
      <c r="CB210" s="98"/>
      <c r="CC210" s="98"/>
      <c r="CD210" s="98"/>
      <c r="CE210" s="98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</row>
    <row r="211" spans="1:93" s="35" customFormat="1" ht="21" customHeight="1">
      <c r="A211" s="29"/>
      <c r="B211" s="31" t="s">
        <v>96</v>
      </c>
      <c r="C211" s="31"/>
      <c r="D211" s="30"/>
      <c r="E211" s="30"/>
      <c r="F211" s="30"/>
      <c r="G211" s="30"/>
      <c r="H211" s="30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32"/>
      <c r="BU211" s="33"/>
      <c r="BV211" s="33"/>
      <c r="BW211" s="33"/>
      <c r="BX211" s="98"/>
      <c r="BY211" s="98"/>
      <c r="BZ211" s="98"/>
      <c r="CA211" s="98"/>
      <c r="CB211" s="98"/>
      <c r="CC211" s="98"/>
      <c r="CD211" s="98"/>
      <c r="CE211" s="98"/>
      <c r="CF211" s="28"/>
      <c r="CG211" s="28"/>
      <c r="CH211" s="28"/>
      <c r="CI211" s="28"/>
      <c r="CJ211" s="28"/>
      <c r="CK211" s="28"/>
      <c r="CL211" s="28"/>
      <c r="CM211" s="28"/>
      <c r="CN211" s="28"/>
      <c r="CO211" s="28"/>
    </row>
    <row r="212" spans="1:93" s="35" customFormat="1" ht="21" customHeight="1">
      <c r="A212" s="29"/>
      <c r="B212" s="31" t="s">
        <v>295</v>
      </c>
      <c r="C212" s="31"/>
      <c r="D212" s="30"/>
      <c r="E212" s="30"/>
      <c r="F212" s="30"/>
      <c r="G212" s="30"/>
      <c r="H212" s="30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32"/>
      <c r="BU212" s="33"/>
      <c r="BV212" s="33"/>
      <c r="BW212" s="33"/>
      <c r="BX212" s="98"/>
      <c r="BY212" s="98"/>
      <c r="BZ212" s="98"/>
      <c r="CA212" s="98"/>
      <c r="CB212" s="98"/>
      <c r="CC212" s="98"/>
      <c r="CD212" s="98"/>
      <c r="CE212" s="98"/>
      <c r="CF212" s="28"/>
      <c r="CG212" s="28"/>
      <c r="CH212" s="28"/>
      <c r="CI212" s="28"/>
      <c r="CJ212" s="28"/>
      <c r="CK212" s="28"/>
      <c r="CL212" s="28"/>
      <c r="CM212" s="28"/>
      <c r="CN212" s="28"/>
      <c r="CO212" s="28"/>
    </row>
    <row r="213" spans="1:93" s="35" customFormat="1" ht="21" customHeight="1">
      <c r="A213" s="29"/>
      <c r="B213" s="30"/>
      <c r="C213" s="31"/>
      <c r="D213" s="30"/>
      <c r="E213" s="30"/>
      <c r="F213" s="30"/>
      <c r="G213" s="30"/>
      <c r="H213" s="30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32"/>
      <c r="BU213" s="33"/>
      <c r="BV213" s="33"/>
      <c r="BW213" s="33"/>
      <c r="BX213" s="98"/>
      <c r="BY213" s="98"/>
      <c r="BZ213" s="98"/>
      <c r="CA213" s="98"/>
      <c r="CB213" s="98"/>
      <c r="CC213" s="98"/>
      <c r="CD213" s="98"/>
      <c r="CE213" s="98"/>
      <c r="CF213" s="28"/>
      <c r="CG213" s="28"/>
      <c r="CH213" s="28"/>
      <c r="CI213" s="28"/>
      <c r="CJ213" s="28"/>
      <c r="CK213" s="28"/>
      <c r="CL213" s="28"/>
      <c r="CM213" s="28"/>
      <c r="CN213" s="28"/>
      <c r="CO213" s="28"/>
    </row>
    <row r="214" spans="1:93" s="35" customFormat="1" ht="21" customHeight="1">
      <c r="A214" s="29"/>
      <c r="B214" s="30"/>
      <c r="C214" s="31"/>
      <c r="D214" s="30"/>
      <c r="E214" s="30"/>
      <c r="F214" s="30"/>
      <c r="G214" s="30"/>
      <c r="H214" s="30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32"/>
      <c r="BU214" s="33"/>
      <c r="BV214" s="33"/>
      <c r="BW214" s="33"/>
      <c r="BX214" s="98"/>
      <c r="BY214" s="98"/>
      <c r="BZ214" s="98"/>
      <c r="CA214" s="98"/>
      <c r="CB214" s="98"/>
      <c r="CC214" s="98"/>
      <c r="CD214" s="98"/>
      <c r="CE214" s="98"/>
      <c r="CF214" s="28"/>
      <c r="CG214" s="28"/>
      <c r="CH214" s="28"/>
      <c r="CI214" s="28"/>
      <c r="CJ214" s="28"/>
      <c r="CK214" s="28"/>
      <c r="CL214" s="28"/>
      <c r="CM214" s="28"/>
      <c r="CN214" s="28"/>
      <c r="CO214" s="28"/>
    </row>
    <row r="215" spans="1:93" s="35" customFormat="1" ht="21" customHeight="1">
      <c r="A215" s="29"/>
      <c r="B215" s="30"/>
      <c r="C215" s="31"/>
      <c r="D215" s="30"/>
      <c r="E215" s="30"/>
      <c r="F215" s="30"/>
      <c r="G215" s="30"/>
      <c r="H215" s="30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32"/>
      <c r="BU215" s="33"/>
      <c r="BV215" s="33"/>
      <c r="BW215" s="33"/>
      <c r="BX215" s="98"/>
      <c r="BY215" s="98"/>
      <c r="BZ215" s="98"/>
      <c r="CA215" s="98"/>
      <c r="CB215" s="98"/>
      <c r="CC215" s="98"/>
      <c r="CD215" s="98"/>
      <c r="CE215" s="98"/>
      <c r="CF215" s="28"/>
      <c r="CG215" s="28"/>
      <c r="CH215" s="28"/>
      <c r="CI215" s="28"/>
      <c r="CJ215" s="28"/>
      <c r="CK215" s="28"/>
      <c r="CL215" s="28"/>
      <c r="CM215" s="28"/>
      <c r="CN215" s="28"/>
      <c r="CO215" s="28"/>
    </row>
    <row r="216" spans="1:93" s="35" customFormat="1" ht="21" customHeight="1">
      <c r="A216" s="29"/>
      <c r="B216" s="30"/>
      <c r="C216" s="31"/>
      <c r="D216" s="30"/>
      <c r="E216" s="30"/>
      <c r="F216" s="30"/>
      <c r="G216" s="30"/>
      <c r="H216" s="30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32"/>
      <c r="BU216" s="33"/>
      <c r="BV216" s="33"/>
      <c r="BW216" s="33"/>
      <c r="BX216" s="98"/>
      <c r="BY216" s="98"/>
      <c r="BZ216" s="98"/>
      <c r="CA216" s="98"/>
      <c r="CB216" s="98"/>
      <c r="CC216" s="98"/>
      <c r="CD216" s="98"/>
      <c r="CE216" s="98"/>
      <c r="CF216" s="28"/>
      <c r="CG216" s="28"/>
      <c r="CH216" s="28"/>
      <c r="CI216" s="28"/>
      <c r="CJ216" s="28"/>
      <c r="CK216" s="28"/>
      <c r="CL216" s="28"/>
      <c r="CM216" s="28"/>
      <c r="CN216" s="28"/>
      <c r="CO216" s="28"/>
    </row>
    <row r="217" spans="1:93" s="35" customFormat="1" ht="21" customHeight="1">
      <c r="A217" s="29"/>
      <c r="B217" s="30"/>
      <c r="C217" s="31"/>
      <c r="D217" s="30"/>
      <c r="E217" s="30"/>
      <c r="F217" s="30"/>
      <c r="G217" s="30"/>
      <c r="H217" s="30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32"/>
      <c r="BU217" s="33"/>
      <c r="BV217" s="33"/>
      <c r="BW217" s="33"/>
      <c r="BX217" s="98"/>
      <c r="BY217" s="98"/>
      <c r="BZ217" s="98"/>
      <c r="CA217" s="98"/>
      <c r="CB217" s="98"/>
      <c r="CC217" s="98"/>
      <c r="CD217" s="98"/>
      <c r="CE217" s="98"/>
      <c r="CF217" s="28"/>
      <c r="CG217" s="28"/>
      <c r="CH217" s="28"/>
      <c r="CI217" s="28"/>
      <c r="CJ217" s="28"/>
      <c r="CK217" s="28"/>
      <c r="CL217" s="28"/>
      <c r="CM217" s="28"/>
      <c r="CN217" s="28"/>
      <c r="CO217" s="28"/>
    </row>
    <row r="218" spans="1:93" s="35" customFormat="1" ht="21" customHeight="1">
      <c r="A218" s="29"/>
      <c r="B218" s="30"/>
      <c r="C218" s="31"/>
      <c r="D218" s="30"/>
      <c r="E218" s="30"/>
      <c r="F218" s="30"/>
      <c r="G218" s="30"/>
      <c r="H218" s="30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32"/>
      <c r="BU218" s="33"/>
      <c r="BV218" s="33"/>
      <c r="BW218" s="33"/>
      <c r="BX218" s="98"/>
      <c r="BY218" s="98"/>
      <c r="BZ218" s="98"/>
      <c r="CA218" s="98"/>
      <c r="CB218" s="98"/>
      <c r="CC218" s="98"/>
      <c r="CD218" s="98"/>
      <c r="CE218" s="98"/>
      <c r="CF218" s="28"/>
      <c r="CG218" s="28"/>
      <c r="CH218" s="28"/>
      <c r="CI218" s="28"/>
      <c r="CJ218" s="28"/>
      <c r="CK218" s="28"/>
      <c r="CL218" s="28"/>
      <c r="CM218" s="28"/>
      <c r="CN218" s="28"/>
      <c r="CO218" s="28"/>
    </row>
    <row r="219" spans="1:93" s="35" customFormat="1" ht="21" customHeight="1">
      <c r="A219" s="29"/>
      <c r="B219" s="30"/>
      <c r="C219" s="31"/>
      <c r="D219" s="30"/>
      <c r="E219" s="30"/>
      <c r="F219" s="30"/>
      <c r="G219" s="30"/>
      <c r="H219" s="30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32"/>
      <c r="BU219" s="33"/>
      <c r="BV219" s="33"/>
      <c r="BW219" s="33"/>
      <c r="BX219" s="98"/>
      <c r="BY219" s="98"/>
      <c r="BZ219" s="98"/>
      <c r="CA219" s="98"/>
      <c r="CB219" s="98"/>
      <c r="CC219" s="98"/>
      <c r="CD219" s="98"/>
      <c r="CE219" s="98"/>
      <c r="CF219" s="28"/>
      <c r="CG219" s="28"/>
      <c r="CH219" s="28"/>
      <c r="CI219" s="28"/>
      <c r="CJ219" s="28"/>
      <c r="CK219" s="28"/>
      <c r="CL219" s="28"/>
      <c r="CM219" s="28"/>
      <c r="CN219" s="28"/>
      <c r="CO219" s="28"/>
    </row>
    <row r="220" spans="1:93" s="35" customFormat="1" ht="21" customHeight="1">
      <c r="A220" s="29"/>
      <c r="B220" s="30"/>
      <c r="C220" s="31"/>
      <c r="D220" s="30"/>
      <c r="E220" s="30"/>
      <c r="F220" s="30"/>
      <c r="G220" s="30"/>
      <c r="H220" s="30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  <c r="BO220" s="28"/>
      <c r="BP220" s="28"/>
      <c r="BQ220" s="28"/>
      <c r="BR220" s="28"/>
      <c r="BS220" s="28"/>
      <c r="BT220" s="32"/>
      <c r="BU220" s="33"/>
      <c r="BV220" s="33"/>
      <c r="BW220" s="33"/>
      <c r="BX220" s="98"/>
      <c r="BY220" s="98"/>
      <c r="BZ220" s="98"/>
      <c r="CA220" s="98"/>
      <c r="CB220" s="98"/>
      <c r="CC220" s="98"/>
      <c r="CD220" s="98"/>
      <c r="CE220" s="98"/>
      <c r="CF220" s="28"/>
      <c r="CG220" s="28"/>
      <c r="CH220" s="28"/>
      <c r="CI220" s="28"/>
      <c r="CJ220" s="28"/>
      <c r="CK220" s="28"/>
      <c r="CL220" s="28"/>
      <c r="CM220" s="28"/>
      <c r="CN220" s="28"/>
      <c r="CO220" s="28"/>
    </row>
    <row r="221" spans="1:93" s="35" customFormat="1" ht="21" customHeight="1">
      <c r="A221" s="29"/>
      <c r="B221" s="30"/>
      <c r="C221" s="31"/>
      <c r="D221" s="30"/>
      <c r="E221" s="30"/>
      <c r="F221" s="30"/>
      <c r="G221" s="30"/>
      <c r="H221" s="30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  <c r="BT221" s="32"/>
      <c r="BU221" s="33"/>
      <c r="BV221" s="33"/>
      <c r="BW221" s="33"/>
      <c r="BX221" s="98"/>
      <c r="BY221" s="98"/>
      <c r="BZ221" s="98"/>
      <c r="CA221" s="98"/>
      <c r="CB221" s="98"/>
      <c r="CC221" s="98"/>
      <c r="CD221" s="98"/>
      <c r="CE221" s="98"/>
      <c r="CF221" s="28"/>
      <c r="CG221" s="28"/>
      <c r="CH221" s="28"/>
      <c r="CI221" s="28"/>
      <c r="CJ221" s="28"/>
      <c r="CK221" s="28"/>
      <c r="CL221" s="28"/>
      <c r="CM221" s="28"/>
      <c r="CN221" s="28"/>
      <c r="CO221" s="28"/>
    </row>
    <row r="222" spans="1:93" s="35" customFormat="1" ht="21" customHeight="1">
      <c r="A222" s="29"/>
      <c r="B222" s="30"/>
      <c r="C222" s="31"/>
      <c r="D222" s="30"/>
      <c r="E222" s="30"/>
      <c r="F222" s="30"/>
      <c r="G222" s="30"/>
      <c r="H222" s="30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  <c r="BT222" s="32"/>
      <c r="BU222" s="33"/>
      <c r="BV222" s="33"/>
      <c r="BW222" s="33"/>
      <c r="BX222" s="98"/>
      <c r="BY222" s="98"/>
      <c r="BZ222" s="98"/>
      <c r="CA222" s="98"/>
      <c r="CB222" s="98"/>
      <c r="CC222" s="98"/>
      <c r="CD222" s="98"/>
      <c r="CE222" s="98"/>
      <c r="CF222" s="28"/>
      <c r="CG222" s="28"/>
      <c r="CH222" s="28"/>
      <c r="CI222" s="28"/>
      <c r="CJ222" s="28"/>
      <c r="CK222" s="28"/>
      <c r="CL222" s="28"/>
      <c r="CM222" s="28"/>
      <c r="CN222" s="28"/>
      <c r="CO222" s="28"/>
    </row>
    <row r="223" spans="1:93" s="35" customFormat="1" ht="21" customHeight="1">
      <c r="A223" s="29"/>
      <c r="B223" s="30"/>
      <c r="C223" s="31"/>
      <c r="D223" s="30"/>
      <c r="E223" s="30"/>
      <c r="F223" s="30"/>
      <c r="G223" s="30"/>
      <c r="H223" s="30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32"/>
      <c r="BU223" s="33"/>
      <c r="BV223" s="33"/>
      <c r="BW223" s="33"/>
      <c r="BX223" s="98"/>
      <c r="BY223" s="98"/>
      <c r="BZ223" s="98"/>
      <c r="CA223" s="98"/>
      <c r="CB223" s="98"/>
      <c r="CC223" s="98"/>
      <c r="CD223" s="98"/>
      <c r="CE223" s="98"/>
      <c r="CF223" s="28"/>
      <c r="CG223" s="28"/>
      <c r="CH223" s="28"/>
      <c r="CI223" s="28"/>
      <c r="CJ223" s="28"/>
      <c r="CK223" s="28"/>
      <c r="CL223" s="28"/>
      <c r="CM223" s="28"/>
      <c r="CN223" s="28"/>
      <c r="CO223" s="28"/>
    </row>
    <row r="224" spans="1:93" s="35" customFormat="1" ht="21" customHeight="1">
      <c r="A224" s="29"/>
      <c r="B224" s="30"/>
      <c r="C224" s="31"/>
      <c r="D224" s="30"/>
      <c r="E224" s="30"/>
      <c r="F224" s="30"/>
      <c r="G224" s="30"/>
      <c r="H224" s="30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32"/>
      <c r="BU224" s="33"/>
      <c r="BV224" s="33"/>
      <c r="BW224" s="33"/>
      <c r="BX224" s="98"/>
      <c r="BY224" s="98"/>
      <c r="BZ224" s="98"/>
      <c r="CA224" s="98"/>
      <c r="CB224" s="98"/>
      <c r="CC224" s="98"/>
      <c r="CD224" s="98"/>
      <c r="CE224" s="98"/>
      <c r="CF224" s="28"/>
      <c r="CG224" s="28"/>
      <c r="CH224" s="28"/>
      <c r="CI224" s="28"/>
      <c r="CJ224" s="28"/>
      <c r="CK224" s="28"/>
      <c r="CL224" s="28"/>
      <c r="CM224" s="28"/>
      <c r="CN224" s="28"/>
      <c r="CO224" s="28"/>
    </row>
    <row r="225" spans="1:93" s="35" customFormat="1" ht="21" customHeight="1">
      <c r="A225" s="29"/>
      <c r="B225" s="30"/>
      <c r="C225" s="31"/>
      <c r="D225" s="30"/>
      <c r="E225" s="30"/>
      <c r="F225" s="30"/>
      <c r="G225" s="30"/>
      <c r="H225" s="30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  <c r="BT225" s="32"/>
      <c r="BU225" s="33"/>
      <c r="BV225" s="33"/>
      <c r="BW225" s="33"/>
      <c r="BX225" s="98"/>
      <c r="BY225" s="98"/>
      <c r="BZ225" s="98"/>
      <c r="CA225" s="98"/>
      <c r="CB225" s="98"/>
      <c r="CC225" s="98"/>
      <c r="CD225" s="98"/>
      <c r="CE225" s="98"/>
      <c r="CF225" s="28"/>
      <c r="CG225" s="28"/>
      <c r="CH225" s="28"/>
      <c r="CI225" s="28"/>
      <c r="CJ225" s="28"/>
      <c r="CK225" s="28"/>
      <c r="CL225" s="28"/>
      <c r="CM225" s="28"/>
      <c r="CN225" s="28"/>
      <c r="CO225" s="28"/>
    </row>
    <row r="226" spans="1:93" s="35" customFormat="1" ht="21" customHeight="1">
      <c r="A226" s="29"/>
      <c r="B226" s="30"/>
      <c r="C226" s="31"/>
      <c r="D226" s="30"/>
      <c r="E226" s="30"/>
      <c r="F226" s="30"/>
      <c r="G226" s="30"/>
      <c r="H226" s="30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32"/>
      <c r="BU226" s="33"/>
      <c r="BV226" s="33"/>
      <c r="BW226" s="33"/>
      <c r="BX226" s="98"/>
      <c r="BY226" s="98"/>
      <c r="BZ226" s="98"/>
      <c r="CA226" s="98"/>
      <c r="CB226" s="98"/>
      <c r="CC226" s="98"/>
      <c r="CD226" s="98"/>
      <c r="CE226" s="98"/>
      <c r="CF226" s="28"/>
      <c r="CG226" s="28"/>
      <c r="CH226" s="28"/>
      <c r="CI226" s="28"/>
      <c r="CJ226" s="28"/>
      <c r="CK226" s="28"/>
      <c r="CL226" s="28"/>
      <c r="CM226" s="28"/>
      <c r="CN226" s="28"/>
      <c r="CO226" s="28"/>
    </row>
    <row r="227" spans="1:93" s="35" customFormat="1" ht="21" customHeight="1">
      <c r="A227" s="29"/>
      <c r="B227" s="30"/>
      <c r="C227" s="31"/>
      <c r="D227" s="30"/>
      <c r="E227" s="30"/>
      <c r="F227" s="30"/>
      <c r="G227" s="30"/>
      <c r="H227" s="30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  <c r="BT227" s="32"/>
      <c r="BU227" s="33"/>
      <c r="BV227" s="33"/>
      <c r="BW227" s="33"/>
      <c r="BX227" s="98"/>
      <c r="BY227" s="98"/>
      <c r="BZ227" s="98"/>
      <c r="CA227" s="98"/>
      <c r="CB227" s="98"/>
      <c r="CC227" s="98"/>
      <c r="CD227" s="98"/>
      <c r="CE227" s="98"/>
      <c r="CF227" s="28"/>
      <c r="CG227" s="28"/>
      <c r="CH227" s="28"/>
      <c r="CI227" s="28"/>
      <c r="CJ227" s="28"/>
      <c r="CK227" s="28"/>
      <c r="CL227" s="28"/>
      <c r="CM227" s="28"/>
      <c r="CN227" s="28"/>
      <c r="CO227" s="28"/>
    </row>
    <row r="228" spans="1:93" s="35" customFormat="1" ht="21" customHeight="1">
      <c r="A228" s="29"/>
      <c r="B228" s="30"/>
      <c r="C228" s="31"/>
      <c r="D228" s="30"/>
      <c r="E228" s="30"/>
      <c r="F228" s="30"/>
      <c r="G228" s="30"/>
      <c r="H228" s="30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  <c r="BT228" s="32"/>
      <c r="BU228" s="33"/>
      <c r="BV228" s="33"/>
      <c r="BW228" s="33"/>
      <c r="BX228" s="98"/>
      <c r="BY228" s="98"/>
      <c r="BZ228" s="98"/>
      <c r="CA228" s="98"/>
      <c r="CB228" s="98"/>
      <c r="CC228" s="98"/>
      <c r="CD228" s="98"/>
      <c r="CE228" s="98"/>
      <c r="CF228" s="28"/>
      <c r="CG228" s="28"/>
      <c r="CH228" s="28"/>
      <c r="CI228" s="28"/>
      <c r="CJ228" s="28"/>
      <c r="CK228" s="28"/>
      <c r="CL228" s="28"/>
      <c r="CM228" s="28"/>
      <c r="CN228" s="28"/>
      <c r="CO228" s="28"/>
    </row>
    <row r="229" spans="1:93" s="35" customFormat="1" ht="21" customHeight="1">
      <c r="A229" s="29"/>
      <c r="B229" s="30"/>
      <c r="C229" s="31"/>
      <c r="D229" s="30"/>
      <c r="E229" s="30"/>
      <c r="F229" s="30"/>
      <c r="G229" s="30"/>
      <c r="H229" s="30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  <c r="BT229" s="32"/>
      <c r="BU229" s="33"/>
      <c r="BV229" s="33"/>
      <c r="BW229" s="33"/>
      <c r="BX229" s="34"/>
      <c r="BY229" s="34"/>
      <c r="BZ229" s="34"/>
      <c r="CA229" s="34"/>
      <c r="CB229" s="34"/>
      <c r="CC229" s="34"/>
      <c r="CD229" s="34"/>
      <c r="CE229" s="34"/>
      <c r="CF229" s="28"/>
      <c r="CG229" s="28"/>
      <c r="CH229" s="28"/>
      <c r="CI229" s="28"/>
      <c r="CJ229" s="28"/>
      <c r="CK229" s="28"/>
      <c r="CL229" s="28"/>
      <c r="CM229" s="28"/>
      <c r="CN229" s="28"/>
      <c r="CO229" s="28"/>
    </row>
    <row r="230" spans="1:93" s="35" customFormat="1" ht="21" customHeight="1">
      <c r="A230" s="29"/>
      <c r="B230" s="30"/>
      <c r="C230" s="31"/>
      <c r="D230" s="30"/>
      <c r="E230" s="30"/>
      <c r="F230" s="30"/>
      <c r="G230" s="30"/>
      <c r="H230" s="30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32"/>
      <c r="BU230" s="33"/>
      <c r="BV230" s="33"/>
      <c r="BW230" s="33"/>
      <c r="BX230" s="34"/>
      <c r="BY230" s="34"/>
      <c r="BZ230" s="34"/>
      <c r="CA230" s="34"/>
      <c r="CB230" s="34"/>
      <c r="CC230" s="34"/>
      <c r="CD230" s="34"/>
      <c r="CE230" s="34"/>
      <c r="CF230" s="28"/>
      <c r="CG230" s="28"/>
      <c r="CH230" s="28"/>
      <c r="CI230" s="28"/>
      <c r="CJ230" s="28"/>
      <c r="CK230" s="28"/>
      <c r="CL230" s="28"/>
      <c r="CM230" s="28"/>
      <c r="CN230" s="28"/>
      <c r="CO230" s="28"/>
    </row>
    <row r="231" spans="1:93" s="35" customFormat="1" ht="21" customHeight="1">
      <c r="A231" s="29"/>
      <c r="B231" s="30"/>
      <c r="C231" s="31"/>
      <c r="D231" s="30"/>
      <c r="E231" s="30"/>
      <c r="F231" s="30"/>
      <c r="G231" s="30"/>
      <c r="H231" s="30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32"/>
      <c r="BU231" s="33"/>
      <c r="BV231" s="33"/>
      <c r="BW231" s="33"/>
      <c r="BX231" s="34"/>
      <c r="BY231" s="34"/>
      <c r="BZ231" s="34"/>
      <c r="CA231" s="34"/>
      <c r="CB231" s="34"/>
      <c r="CC231" s="34"/>
      <c r="CD231" s="34"/>
      <c r="CE231" s="34"/>
      <c r="CF231" s="28"/>
      <c r="CG231" s="28"/>
      <c r="CH231" s="28"/>
      <c r="CI231" s="28"/>
      <c r="CJ231" s="28"/>
      <c r="CK231" s="28"/>
      <c r="CL231" s="28"/>
      <c r="CM231" s="28"/>
      <c r="CN231" s="28"/>
      <c r="CO231" s="28"/>
    </row>
    <row r="232" spans="1:93" s="35" customFormat="1" ht="21" customHeight="1">
      <c r="A232" s="29"/>
      <c r="B232" s="30"/>
      <c r="C232" s="31"/>
      <c r="D232" s="30"/>
      <c r="E232" s="30"/>
      <c r="F232" s="30"/>
      <c r="G232" s="30"/>
      <c r="H232" s="30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32"/>
      <c r="BU232" s="33"/>
      <c r="BV232" s="33"/>
      <c r="BW232" s="33"/>
      <c r="BX232" s="34"/>
      <c r="BY232" s="34"/>
      <c r="BZ232" s="34"/>
      <c r="CA232" s="34"/>
      <c r="CB232" s="34"/>
      <c r="CC232" s="34"/>
      <c r="CD232" s="34"/>
      <c r="CE232" s="34"/>
      <c r="CF232" s="28"/>
      <c r="CG232" s="28"/>
      <c r="CH232" s="28"/>
      <c r="CI232" s="28"/>
      <c r="CJ232" s="28"/>
      <c r="CK232" s="28"/>
      <c r="CL232" s="28"/>
      <c r="CM232" s="28"/>
      <c r="CN232" s="28"/>
      <c r="CO232" s="28"/>
    </row>
    <row r="233" spans="1:93" s="35" customFormat="1" ht="21" customHeight="1">
      <c r="A233" s="29"/>
      <c r="B233" s="30"/>
      <c r="C233" s="31"/>
      <c r="D233" s="30"/>
      <c r="E233" s="30"/>
      <c r="F233" s="30"/>
      <c r="G233" s="30"/>
      <c r="H233" s="30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32"/>
      <c r="BU233" s="33"/>
      <c r="BV233" s="33"/>
      <c r="BW233" s="33"/>
      <c r="BX233" s="34"/>
      <c r="BY233" s="34"/>
      <c r="BZ233" s="34"/>
      <c r="CA233" s="34"/>
      <c r="CB233" s="34"/>
      <c r="CC233" s="34"/>
      <c r="CD233" s="34"/>
      <c r="CE233" s="34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</row>
    <row r="234" spans="1:93" s="35" customFormat="1" ht="21" customHeight="1">
      <c r="A234" s="29"/>
      <c r="B234" s="30"/>
      <c r="C234" s="31"/>
      <c r="D234" s="30"/>
      <c r="E234" s="30"/>
      <c r="F234" s="30"/>
      <c r="G234" s="30"/>
      <c r="H234" s="30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32"/>
      <c r="BU234" s="33"/>
      <c r="BV234" s="33"/>
      <c r="BW234" s="33"/>
      <c r="BX234" s="34"/>
      <c r="BY234" s="34"/>
      <c r="BZ234" s="34"/>
      <c r="CA234" s="34"/>
      <c r="CB234" s="34"/>
      <c r="CC234" s="34"/>
      <c r="CD234" s="34"/>
      <c r="CE234" s="34"/>
      <c r="CF234" s="28"/>
      <c r="CG234" s="28"/>
      <c r="CH234" s="28"/>
      <c r="CI234" s="28"/>
      <c r="CJ234" s="28"/>
      <c r="CK234" s="28"/>
      <c r="CL234" s="28"/>
      <c r="CM234" s="28"/>
      <c r="CN234" s="28"/>
      <c r="CO234" s="28"/>
    </row>
    <row r="235" spans="1:93" s="35" customFormat="1" ht="21" customHeight="1">
      <c r="A235" s="29"/>
      <c r="B235" s="30"/>
      <c r="C235" s="31"/>
      <c r="D235" s="30"/>
      <c r="E235" s="30"/>
      <c r="F235" s="30"/>
      <c r="G235" s="30"/>
      <c r="H235" s="30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32"/>
      <c r="BU235" s="33"/>
      <c r="BV235" s="33"/>
      <c r="BW235" s="33"/>
      <c r="BX235" s="34"/>
      <c r="BY235" s="34"/>
      <c r="BZ235" s="34"/>
      <c r="CA235" s="34"/>
      <c r="CB235" s="34"/>
      <c r="CC235" s="34"/>
      <c r="CD235" s="34"/>
      <c r="CE235" s="34"/>
      <c r="CF235" s="28"/>
      <c r="CG235" s="28"/>
      <c r="CH235" s="28"/>
      <c r="CI235" s="28"/>
      <c r="CJ235" s="28"/>
      <c r="CK235" s="28"/>
      <c r="CL235" s="28"/>
      <c r="CM235" s="28"/>
      <c r="CN235" s="28"/>
      <c r="CO235" s="28"/>
    </row>
    <row r="236" spans="1:93" s="35" customFormat="1" ht="21" customHeight="1">
      <c r="A236" s="29"/>
      <c r="B236" s="30"/>
      <c r="C236" s="31"/>
      <c r="D236" s="30"/>
      <c r="E236" s="30"/>
      <c r="F236" s="30"/>
      <c r="G236" s="30"/>
      <c r="H236" s="30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  <c r="BT236" s="32"/>
      <c r="BU236" s="33"/>
      <c r="BV236" s="33"/>
      <c r="BW236" s="33"/>
      <c r="BX236" s="34"/>
      <c r="BY236" s="34"/>
      <c r="BZ236" s="34"/>
      <c r="CA236" s="34"/>
      <c r="CB236" s="34"/>
      <c r="CC236" s="34"/>
      <c r="CD236" s="34"/>
      <c r="CE236" s="34"/>
      <c r="CF236" s="28"/>
      <c r="CG236" s="28"/>
      <c r="CH236" s="28"/>
      <c r="CI236" s="28"/>
      <c r="CJ236" s="28"/>
      <c r="CK236" s="28"/>
      <c r="CL236" s="28"/>
      <c r="CM236" s="28"/>
      <c r="CN236" s="28"/>
      <c r="CO236" s="28"/>
    </row>
    <row r="237" spans="1:93" s="35" customFormat="1" ht="21" customHeight="1">
      <c r="A237" s="29"/>
      <c r="B237" s="30"/>
      <c r="C237" s="31"/>
      <c r="D237" s="30"/>
      <c r="E237" s="30"/>
      <c r="F237" s="30"/>
      <c r="G237" s="30"/>
      <c r="H237" s="30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  <c r="BT237" s="32"/>
      <c r="BU237" s="33"/>
      <c r="BV237" s="33"/>
      <c r="BW237" s="33"/>
      <c r="BX237" s="34"/>
      <c r="BY237" s="34"/>
      <c r="BZ237" s="34"/>
      <c r="CA237" s="34"/>
      <c r="CB237" s="34"/>
      <c r="CC237" s="34"/>
      <c r="CD237" s="34"/>
      <c r="CE237" s="34"/>
      <c r="CF237" s="28"/>
      <c r="CG237" s="28"/>
      <c r="CH237" s="28"/>
      <c r="CI237" s="28"/>
      <c r="CJ237" s="28"/>
      <c r="CK237" s="28"/>
      <c r="CL237" s="28"/>
      <c r="CM237" s="28"/>
      <c r="CN237" s="28"/>
      <c r="CO237" s="28"/>
    </row>
    <row r="238" spans="1:93" s="35" customFormat="1" ht="21" customHeight="1">
      <c r="A238" s="29"/>
      <c r="B238" s="30"/>
      <c r="C238" s="31"/>
      <c r="D238" s="30"/>
      <c r="E238" s="30"/>
      <c r="F238" s="30"/>
      <c r="G238" s="30"/>
      <c r="H238" s="30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32"/>
      <c r="BU238" s="33"/>
      <c r="BV238" s="33"/>
      <c r="BW238" s="33"/>
      <c r="BX238" s="34"/>
      <c r="BY238" s="34"/>
      <c r="BZ238" s="34"/>
      <c r="CA238" s="34"/>
      <c r="CB238" s="34"/>
      <c r="CC238" s="34"/>
      <c r="CD238" s="34"/>
      <c r="CE238" s="34"/>
      <c r="CF238" s="28"/>
      <c r="CG238" s="28"/>
      <c r="CH238" s="28"/>
      <c r="CI238" s="28"/>
      <c r="CJ238" s="28"/>
      <c r="CK238" s="28"/>
      <c r="CL238" s="28"/>
      <c r="CM238" s="28"/>
      <c r="CN238" s="28"/>
      <c r="CO238" s="28"/>
    </row>
    <row r="239" spans="1:93" s="35" customFormat="1" ht="21" customHeight="1">
      <c r="A239" s="29"/>
      <c r="B239" s="30"/>
      <c r="C239" s="31"/>
      <c r="D239" s="30"/>
      <c r="E239" s="30"/>
      <c r="F239" s="30"/>
      <c r="G239" s="30"/>
      <c r="H239" s="30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32"/>
      <c r="BU239" s="33"/>
      <c r="BV239" s="33"/>
      <c r="BW239" s="33"/>
      <c r="BX239" s="34"/>
      <c r="BY239" s="34"/>
      <c r="BZ239" s="34"/>
      <c r="CA239" s="34"/>
      <c r="CB239" s="34"/>
      <c r="CC239" s="34"/>
      <c r="CD239" s="34"/>
      <c r="CE239" s="34"/>
      <c r="CF239" s="28"/>
      <c r="CG239" s="28"/>
      <c r="CH239" s="28"/>
      <c r="CI239" s="28"/>
      <c r="CJ239" s="28"/>
      <c r="CK239" s="28"/>
      <c r="CL239" s="28"/>
      <c r="CM239" s="28"/>
      <c r="CN239" s="28"/>
      <c r="CO239" s="28"/>
    </row>
    <row r="240" spans="1:93" s="35" customFormat="1" ht="21" customHeight="1">
      <c r="A240" s="29"/>
      <c r="B240" s="30"/>
      <c r="C240" s="31"/>
      <c r="D240" s="30"/>
      <c r="E240" s="30"/>
      <c r="F240" s="30"/>
      <c r="G240" s="30"/>
      <c r="H240" s="30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  <c r="BT240" s="32"/>
      <c r="BU240" s="33"/>
      <c r="BV240" s="33"/>
      <c r="BW240" s="33"/>
      <c r="BX240" s="34"/>
      <c r="BY240" s="34"/>
      <c r="BZ240" s="34"/>
      <c r="CA240" s="34"/>
      <c r="CB240" s="34"/>
      <c r="CC240" s="34"/>
      <c r="CD240" s="34"/>
      <c r="CE240" s="34"/>
      <c r="CF240" s="28"/>
      <c r="CG240" s="28"/>
      <c r="CH240" s="28"/>
      <c r="CI240" s="28"/>
      <c r="CJ240" s="28"/>
      <c r="CK240" s="28"/>
      <c r="CL240" s="28"/>
      <c r="CM240" s="28"/>
      <c r="CN240" s="28"/>
      <c r="CO240" s="28"/>
    </row>
    <row r="241" spans="1:93" s="35" customFormat="1" ht="21" customHeight="1">
      <c r="A241" s="29"/>
      <c r="B241" s="30"/>
      <c r="C241" s="31"/>
      <c r="D241" s="30"/>
      <c r="E241" s="30"/>
      <c r="F241" s="30"/>
      <c r="G241" s="30"/>
      <c r="H241" s="30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32"/>
      <c r="BU241" s="33"/>
      <c r="BV241" s="33"/>
      <c r="BW241" s="33"/>
      <c r="BX241" s="34"/>
      <c r="BY241" s="34"/>
      <c r="BZ241" s="34"/>
      <c r="CA241" s="34"/>
      <c r="CB241" s="34"/>
      <c r="CC241" s="34"/>
      <c r="CD241" s="34"/>
      <c r="CE241" s="34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</row>
    <row r="242" spans="1:93" s="35" customFormat="1" ht="21" customHeight="1">
      <c r="A242" s="29"/>
      <c r="B242" s="30"/>
      <c r="C242" s="31"/>
      <c r="D242" s="30"/>
      <c r="E242" s="30"/>
      <c r="F242" s="30"/>
      <c r="G242" s="30"/>
      <c r="H242" s="3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32"/>
      <c r="BU242" s="33"/>
      <c r="BV242" s="33"/>
      <c r="BW242" s="33"/>
      <c r="BX242" s="34"/>
      <c r="BY242" s="34"/>
      <c r="BZ242" s="34"/>
      <c r="CA242" s="34"/>
      <c r="CB242" s="34"/>
      <c r="CC242" s="34"/>
      <c r="CD242" s="34"/>
      <c r="CE242" s="34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</row>
    <row r="243" spans="1:93" s="35" customFormat="1" ht="21" customHeight="1">
      <c r="A243" s="29"/>
      <c r="B243" s="30"/>
      <c r="C243" s="31"/>
      <c r="D243" s="30"/>
      <c r="E243" s="30"/>
      <c r="F243" s="30"/>
      <c r="G243" s="30"/>
      <c r="H243" s="30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32"/>
      <c r="BU243" s="33"/>
      <c r="BV243" s="33"/>
      <c r="BW243" s="33"/>
      <c r="BX243" s="34"/>
      <c r="BY243" s="34"/>
      <c r="BZ243" s="34"/>
      <c r="CA243" s="34"/>
      <c r="CB243" s="34"/>
      <c r="CC243" s="34"/>
      <c r="CD243" s="34"/>
      <c r="CE243" s="34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</row>
    <row r="244" spans="1:93" s="35" customFormat="1" ht="21" customHeight="1">
      <c r="A244" s="29"/>
      <c r="B244" s="30"/>
      <c r="C244" s="31"/>
      <c r="D244" s="30"/>
      <c r="E244" s="30"/>
      <c r="F244" s="30"/>
      <c r="G244" s="30"/>
      <c r="H244" s="30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32"/>
      <c r="BU244" s="33"/>
      <c r="BV244" s="33"/>
      <c r="BW244" s="33"/>
      <c r="BX244" s="34"/>
      <c r="BY244" s="34"/>
      <c r="BZ244" s="34"/>
      <c r="CA244" s="34"/>
      <c r="CB244" s="34"/>
      <c r="CC244" s="34"/>
      <c r="CD244" s="34"/>
      <c r="CE244" s="34"/>
      <c r="CF244" s="28"/>
      <c r="CG244" s="28"/>
      <c r="CH244" s="28"/>
      <c r="CI244" s="28"/>
      <c r="CJ244" s="28"/>
      <c r="CK244" s="28"/>
      <c r="CL244" s="28"/>
      <c r="CM244" s="28"/>
      <c r="CN244" s="28"/>
      <c r="CO244" s="28"/>
    </row>
    <row r="245" spans="1:93" s="35" customFormat="1" ht="21" customHeight="1">
      <c r="A245" s="29"/>
      <c r="B245" s="30"/>
      <c r="C245" s="31"/>
      <c r="D245" s="30"/>
      <c r="E245" s="30"/>
      <c r="F245" s="30"/>
      <c r="G245" s="30"/>
      <c r="H245" s="30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  <c r="BT245" s="32"/>
      <c r="BU245" s="33"/>
      <c r="BV245" s="33"/>
      <c r="BW245" s="33"/>
      <c r="BX245" s="34"/>
      <c r="BY245" s="34"/>
      <c r="BZ245" s="34"/>
      <c r="CA245" s="34"/>
      <c r="CB245" s="34"/>
      <c r="CC245" s="34"/>
      <c r="CD245" s="34"/>
      <c r="CE245" s="34"/>
      <c r="CF245" s="28"/>
      <c r="CG245" s="28"/>
      <c r="CH245" s="28"/>
      <c r="CI245" s="28"/>
      <c r="CJ245" s="28"/>
      <c r="CK245" s="28"/>
      <c r="CL245" s="28"/>
      <c r="CM245" s="28"/>
      <c r="CN245" s="28"/>
      <c r="CO245" s="28"/>
    </row>
    <row r="246" spans="1:93" s="35" customFormat="1" ht="21" customHeight="1">
      <c r="A246" s="29"/>
      <c r="B246" s="30"/>
      <c r="C246" s="31"/>
      <c r="D246" s="30"/>
      <c r="E246" s="30"/>
      <c r="F246" s="30"/>
      <c r="G246" s="30"/>
      <c r="H246" s="30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  <c r="BT246" s="32"/>
      <c r="BU246" s="33"/>
      <c r="BV246" s="33"/>
      <c r="BW246" s="33"/>
      <c r="BX246" s="34"/>
      <c r="BY246" s="34"/>
      <c r="BZ246" s="34"/>
      <c r="CA246" s="34"/>
      <c r="CB246" s="34"/>
      <c r="CC246" s="34"/>
      <c r="CD246" s="34"/>
      <c r="CE246" s="34"/>
      <c r="CF246" s="28"/>
      <c r="CG246" s="28"/>
      <c r="CH246" s="28"/>
      <c r="CI246" s="28"/>
      <c r="CJ246" s="28"/>
      <c r="CK246" s="28"/>
      <c r="CL246" s="28"/>
      <c r="CM246" s="28"/>
      <c r="CN246" s="28"/>
      <c r="CO246" s="28"/>
    </row>
    <row r="247" spans="1:93" s="35" customFormat="1" ht="21" customHeight="1">
      <c r="A247" s="29"/>
      <c r="B247" s="30"/>
      <c r="C247" s="31"/>
      <c r="D247" s="30"/>
      <c r="E247" s="30"/>
      <c r="F247" s="30"/>
      <c r="G247" s="30"/>
      <c r="H247" s="30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  <c r="BT247" s="32"/>
      <c r="BU247" s="33"/>
      <c r="BV247" s="33"/>
      <c r="BW247" s="33"/>
      <c r="BX247" s="34"/>
      <c r="BY247" s="34"/>
      <c r="BZ247" s="34"/>
      <c r="CA247" s="34"/>
      <c r="CB247" s="34"/>
      <c r="CC247" s="34"/>
      <c r="CD247" s="34"/>
      <c r="CE247" s="34"/>
      <c r="CF247" s="28"/>
      <c r="CG247" s="28"/>
      <c r="CH247" s="28"/>
      <c r="CI247" s="28"/>
      <c r="CJ247" s="28"/>
      <c r="CK247" s="28"/>
      <c r="CL247" s="28"/>
      <c r="CM247" s="28"/>
      <c r="CN247" s="28"/>
      <c r="CO247" s="28"/>
    </row>
    <row r="248" spans="1:93" s="35" customFormat="1" ht="21" customHeight="1">
      <c r="A248" s="29"/>
      <c r="B248" s="30"/>
      <c r="C248" s="31"/>
      <c r="D248" s="30"/>
      <c r="E248" s="30"/>
      <c r="F248" s="30"/>
      <c r="G248" s="30"/>
      <c r="H248" s="30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  <c r="BT248" s="32"/>
      <c r="BU248" s="33"/>
      <c r="BV248" s="33"/>
      <c r="BW248" s="33"/>
      <c r="BX248" s="34"/>
      <c r="BY248" s="34"/>
      <c r="BZ248" s="34"/>
      <c r="CA248" s="34"/>
      <c r="CB248" s="34"/>
      <c r="CC248" s="34"/>
      <c r="CD248" s="34"/>
      <c r="CE248" s="34"/>
      <c r="CF248" s="28"/>
      <c r="CG248" s="28"/>
      <c r="CH248" s="28"/>
      <c r="CI248" s="28"/>
      <c r="CJ248" s="28"/>
      <c r="CK248" s="28"/>
      <c r="CL248" s="28"/>
      <c r="CM248" s="28"/>
      <c r="CN248" s="28"/>
      <c r="CO248" s="28"/>
    </row>
    <row r="249" spans="1:93" s="35" customFormat="1" ht="21" customHeight="1">
      <c r="A249" s="29"/>
      <c r="B249" s="30"/>
      <c r="C249" s="31"/>
      <c r="D249" s="30"/>
      <c r="E249" s="30"/>
      <c r="F249" s="30"/>
      <c r="G249" s="30"/>
      <c r="H249" s="30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  <c r="BT249" s="32"/>
      <c r="BU249" s="33"/>
      <c r="BV249" s="33"/>
      <c r="BW249" s="33"/>
      <c r="BX249" s="34"/>
      <c r="BY249" s="34"/>
      <c r="BZ249" s="34"/>
      <c r="CA249" s="34"/>
      <c r="CB249" s="34"/>
      <c r="CC249" s="34"/>
      <c r="CD249" s="34"/>
      <c r="CE249" s="34"/>
      <c r="CF249" s="28"/>
      <c r="CG249" s="28"/>
      <c r="CH249" s="28"/>
      <c r="CI249" s="28"/>
      <c r="CJ249" s="28"/>
      <c r="CK249" s="28"/>
      <c r="CL249" s="28"/>
      <c r="CM249" s="28"/>
      <c r="CN249" s="28"/>
      <c r="CO249" s="28"/>
    </row>
    <row r="250" spans="1:93" s="35" customFormat="1" ht="21" customHeight="1">
      <c r="A250" s="29"/>
      <c r="B250" s="30"/>
      <c r="C250" s="31"/>
      <c r="D250" s="30"/>
      <c r="E250" s="30"/>
      <c r="F250" s="30"/>
      <c r="G250" s="30"/>
      <c r="H250" s="30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32"/>
      <c r="BU250" s="33"/>
      <c r="BV250" s="33"/>
      <c r="BW250" s="33"/>
      <c r="BX250" s="34"/>
      <c r="BY250" s="34"/>
      <c r="BZ250" s="34"/>
      <c r="CA250" s="34"/>
      <c r="CB250" s="34"/>
      <c r="CC250" s="34"/>
      <c r="CD250" s="34"/>
      <c r="CE250" s="34"/>
      <c r="CF250" s="28"/>
      <c r="CG250" s="28"/>
      <c r="CH250" s="28"/>
      <c r="CI250" s="28"/>
      <c r="CJ250" s="28"/>
      <c r="CK250" s="28"/>
      <c r="CL250" s="28"/>
      <c r="CM250" s="28"/>
      <c r="CN250" s="28"/>
      <c r="CO250" s="28"/>
    </row>
    <row r="251" spans="1:93" s="35" customFormat="1" ht="21" customHeight="1">
      <c r="A251" s="29"/>
      <c r="B251" s="30"/>
      <c r="C251" s="31"/>
      <c r="D251" s="30"/>
      <c r="E251" s="30"/>
      <c r="F251" s="30"/>
      <c r="G251" s="30"/>
      <c r="H251" s="30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32"/>
      <c r="BU251" s="33"/>
      <c r="BV251" s="33"/>
      <c r="BW251" s="33"/>
      <c r="BX251" s="34"/>
      <c r="BY251" s="34"/>
      <c r="BZ251" s="34"/>
      <c r="CA251" s="34"/>
      <c r="CB251" s="34"/>
      <c r="CC251" s="34"/>
      <c r="CD251" s="34"/>
      <c r="CE251" s="34"/>
      <c r="CF251" s="28"/>
      <c r="CG251" s="28"/>
      <c r="CH251" s="28"/>
      <c r="CI251" s="28"/>
      <c r="CJ251" s="28"/>
      <c r="CK251" s="28"/>
      <c r="CL251" s="28"/>
      <c r="CM251" s="28"/>
      <c r="CN251" s="28"/>
      <c r="CO251" s="28"/>
    </row>
    <row r="252" spans="1:93" s="35" customFormat="1" ht="21" customHeight="1">
      <c r="A252" s="29"/>
      <c r="B252" s="30"/>
      <c r="C252" s="31"/>
      <c r="D252" s="30"/>
      <c r="E252" s="30"/>
      <c r="F252" s="30"/>
      <c r="G252" s="30"/>
      <c r="H252" s="30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  <c r="BT252" s="32"/>
      <c r="BU252" s="33"/>
      <c r="BV252" s="33"/>
      <c r="BW252" s="33"/>
      <c r="BX252" s="34"/>
      <c r="BY252" s="34"/>
      <c r="BZ252" s="34"/>
      <c r="CA252" s="34"/>
      <c r="CB252" s="34"/>
      <c r="CC252" s="34"/>
      <c r="CD252" s="34"/>
      <c r="CE252" s="34"/>
      <c r="CF252" s="28"/>
      <c r="CG252" s="28"/>
      <c r="CH252" s="28"/>
      <c r="CI252" s="28"/>
      <c r="CJ252" s="28"/>
      <c r="CK252" s="28"/>
      <c r="CL252" s="28"/>
      <c r="CM252" s="28"/>
      <c r="CN252" s="28"/>
      <c r="CO252" s="28"/>
    </row>
    <row r="253" spans="1:93" s="35" customFormat="1" ht="21" customHeight="1">
      <c r="A253" s="29"/>
      <c r="B253" s="30"/>
      <c r="C253" s="31"/>
      <c r="D253" s="30"/>
      <c r="E253" s="30"/>
      <c r="F253" s="30"/>
      <c r="G253" s="30"/>
      <c r="H253" s="30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32"/>
      <c r="BU253" s="33"/>
      <c r="BV253" s="33"/>
      <c r="BW253" s="33"/>
      <c r="BX253" s="34"/>
      <c r="BY253" s="34"/>
      <c r="BZ253" s="34"/>
      <c r="CA253" s="34"/>
      <c r="CB253" s="34"/>
      <c r="CC253" s="34"/>
      <c r="CD253" s="34"/>
      <c r="CE253" s="34"/>
      <c r="CF253" s="28"/>
      <c r="CG253" s="28"/>
      <c r="CH253" s="28"/>
      <c r="CI253" s="28"/>
      <c r="CJ253" s="28"/>
      <c r="CK253" s="28"/>
      <c r="CL253" s="28"/>
      <c r="CM253" s="28"/>
      <c r="CN253" s="28"/>
      <c r="CO253" s="28"/>
    </row>
    <row r="254" spans="1:93" s="35" customFormat="1" ht="21" customHeight="1">
      <c r="A254" s="29"/>
      <c r="B254" s="30"/>
      <c r="C254" s="31"/>
      <c r="D254" s="30"/>
      <c r="E254" s="30"/>
      <c r="F254" s="30"/>
      <c r="G254" s="30"/>
      <c r="H254" s="30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32"/>
      <c r="BU254" s="33"/>
      <c r="BV254" s="33"/>
      <c r="BW254" s="33"/>
      <c r="BX254" s="34"/>
      <c r="BY254" s="34"/>
      <c r="BZ254" s="34"/>
      <c r="CA254" s="34"/>
      <c r="CB254" s="34"/>
      <c r="CC254" s="34"/>
      <c r="CD254" s="34"/>
      <c r="CE254" s="34"/>
      <c r="CF254" s="28"/>
      <c r="CG254" s="28"/>
      <c r="CH254" s="28"/>
      <c r="CI254" s="28"/>
      <c r="CJ254" s="28"/>
      <c r="CK254" s="28"/>
      <c r="CL254" s="28"/>
      <c r="CM254" s="28"/>
      <c r="CN254" s="28"/>
      <c r="CO254" s="28"/>
    </row>
    <row r="255" spans="1:93" s="35" customFormat="1" ht="21" customHeight="1">
      <c r="A255" s="29"/>
      <c r="B255" s="30"/>
      <c r="C255" s="31"/>
      <c r="D255" s="30"/>
      <c r="E255" s="30"/>
      <c r="F255" s="30"/>
      <c r="G255" s="30"/>
      <c r="H255" s="30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  <c r="BT255" s="32"/>
      <c r="BU255" s="33"/>
      <c r="BV255" s="33"/>
      <c r="BW255" s="33"/>
      <c r="BX255" s="34"/>
      <c r="BY255" s="34"/>
      <c r="BZ255" s="34"/>
      <c r="CA255" s="34"/>
      <c r="CB255" s="34"/>
      <c r="CC255" s="34"/>
      <c r="CD255" s="34"/>
      <c r="CE255" s="34"/>
      <c r="CF255" s="28"/>
      <c r="CG255" s="28"/>
      <c r="CH255" s="28"/>
      <c r="CI255" s="28"/>
      <c r="CJ255" s="28"/>
      <c r="CK255" s="28"/>
      <c r="CL255" s="28"/>
      <c r="CM255" s="28"/>
      <c r="CN255" s="28"/>
      <c r="CO255" s="28"/>
    </row>
    <row r="256" spans="1:93" s="35" customFormat="1" ht="21" customHeight="1">
      <c r="A256" s="29"/>
      <c r="B256" s="30"/>
      <c r="C256" s="31"/>
      <c r="D256" s="30"/>
      <c r="E256" s="30"/>
      <c r="F256" s="30"/>
      <c r="G256" s="30"/>
      <c r="H256" s="30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  <c r="BT256" s="32"/>
      <c r="BU256" s="33"/>
      <c r="BV256" s="33"/>
      <c r="BW256" s="33"/>
      <c r="BX256" s="34"/>
      <c r="BY256" s="34"/>
      <c r="BZ256" s="34"/>
      <c r="CA256" s="34"/>
      <c r="CB256" s="34"/>
      <c r="CC256" s="34"/>
      <c r="CD256" s="34"/>
      <c r="CE256" s="34"/>
      <c r="CF256" s="28"/>
      <c r="CG256" s="28"/>
      <c r="CH256" s="28"/>
      <c r="CI256" s="28"/>
      <c r="CJ256" s="28"/>
      <c r="CK256" s="28"/>
      <c r="CL256" s="28"/>
      <c r="CM256" s="28"/>
      <c r="CN256" s="28"/>
      <c r="CO256" s="28"/>
    </row>
    <row r="257" spans="1:93" s="35" customFormat="1" ht="21" customHeight="1">
      <c r="A257" s="29"/>
      <c r="B257" s="30"/>
      <c r="C257" s="31"/>
      <c r="D257" s="30"/>
      <c r="E257" s="30"/>
      <c r="F257" s="30"/>
      <c r="G257" s="30"/>
      <c r="H257" s="30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32"/>
      <c r="BU257" s="33"/>
      <c r="BV257" s="33"/>
      <c r="BW257" s="33"/>
      <c r="BX257" s="34"/>
      <c r="BY257" s="34"/>
      <c r="BZ257" s="34"/>
      <c r="CA257" s="34"/>
      <c r="CB257" s="34"/>
      <c r="CC257" s="34"/>
      <c r="CD257" s="34"/>
      <c r="CE257" s="34"/>
      <c r="CF257" s="28"/>
      <c r="CG257" s="28"/>
      <c r="CH257" s="28"/>
      <c r="CI257" s="28"/>
      <c r="CJ257" s="28"/>
      <c r="CK257" s="28"/>
      <c r="CL257" s="28"/>
      <c r="CM257" s="28"/>
      <c r="CN257" s="28"/>
      <c r="CO257" s="28"/>
    </row>
    <row r="258" spans="1:93" s="35" customFormat="1" ht="21" customHeight="1">
      <c r="A258" s="29"/>
      <c r="B258" s="30"/>
      <c r="C258" s="31"/>
      <c r="D258" s="30"/>
      <c r="E258" s="30"/>
      <c r="F258" s="30"/>
      <c r="G258" s="30"/>
      <c r="H258" s="30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32"/>
      <c r="BU258" s="33"/>
      <c r="BV258" s="33"/>
      <c r="BW258" s="33"/>
      <c r="BX258" s="34"/>
      <c r="BY258" s="34"/>
      <c r="BZ258" s="34"/>
      <c r="CA258" s="34"/>
      <c r="CB258" s="34"/>
      <c r="CC258" s="34"/>
      <c r="CD258" s="34"/>
      <c r="CE258" s="34"/>
      <c r="CF258" s="28"/>
      <c r="CG258" s="28"/>
      <c r="CH258" s="28"/>
      <c r="CI258" s="28"/>
      <c r="CJ258" s="28"/>
      <c r="CK258" s="28"/>
      <c r="CL258" s="28"/>
      <c r="CM258" s="28"/>
      <c r="CN258" s="28"/>
      <c r="CO258" s="28"/>
    </row>
    <row r="259" spans="1:93" s="35" customFormat="1" ht="21" customHeight="1">
      <c r="A259" s="29"/>
      <c r="B259" s="30"/>
      <c r="C259" s="31"/>
      <c r="D259" s="30"/>
      <c r="E259" s="30"/>
      <c r="F259" s="30"/>
      <c r="G259" s="30"/>
      <c r="H259" s="30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  <c r="BT259" s="32"/>
      <c r="BU259" s="33"/>
      <c r="BV259" s="33"/>
      <c r="BW259" s="33"/>
      <c r="BX259" s="34"/>
      <c r="BY259" s="34"/>
      <c r="BZ259" s="34"/>
      <c r="CA259" s="34"/>
      <c r="CB259" s="34"/>
      <c r="CC259" s="34"/>
      <c r="CD259" s="34"/>
      <c r="CE259" s="34"/>
      <c r="CF259" s="28"/>
      <c r="CG259" s="28"/>
      <c r="CH259" s="28"/>
      <c r="CI259" s="28"/>
      <c r="CJ259" s="28"/>
      <c r="CK259" s="28"/>
      <c r="CL259" s="28"/>
      <c r="CM259" s="28"/>
      <c r="CN259" s="28"/>
      <c r="CO259" s="28"/>
    </row>
    <row r="260" spans="1:93" s="35" customFormat="1" ht="21" customHeight="1">
      <c r="A260" s="29"/>
      <c r="B260" s="30"/>
      <c r="C260" s="31"/>
      <c r="D260" s="30"/>
      <c r="E260" s="30"/>
      <c r="F260" s="30"/>
      <c r="G260" s="30"/>
      <c r="H260" s="30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32"/>
      <c r="BU260" s="33"/>
      <c r="BV260" s="33"/>
      <c r="BW260" s="33"/>
      <c r="BX260" s="34"/>
      <c r="BY260" s="34"/>
      <c r="BZ260" s="34"/>
      <c r="CA260" s="34"/>
      <c r="CB260" s="34"/>
      <c r="CC260" s="34"/>
      <c r="CD260" s="34"/>
      <c r="CE260" s="34"/>
      <c r="CF260" s="28"/>
      <c r="CG260" s="28"/>
      <c r="CH260" s="28"/>
      <c r="CI260" s="28"/>
      <c r="CJ260" s="28"/>
      <c r="CK260" s="28"/>
      <c r="CL260" s="28"/>
      <c r="CM260" s="28"/>
      <c r="CN260" s="28"/>
      <c r="CO260" s="28"/>
    </row>
    <row r="261" spans="1:93" s="35" customFormat="1" ht="21" customHeight="1">
      <c r="A261" s="29"/>
      <c r="B261" s="30"/>
      <c r="C261" s="31"/>
      <c r="D261" s="30"/>
      <c r="E261" s="30"/>
      <c r="F261" s="30"/>
      <c r="G261" s="30"/>
      <c r="H261" s="30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32"/>
      <c r="BU261" s="33"/>
      <c r="BV261" s="33"/>
      <c r="BW261" s="33"/>
      <c r="BX261" s="34"/>
      <c r="BY261" s="34"/>
      <c r="BZ261" s="34"/>
      <c r="CA261" s="34"/>
      <c r="CB261" s="34"/>
      <c r="CC261" s="34"/>
      <c r="CD261" s="34"/>
      <c r="CE261" s="34"/>
      <c r="CF261" s="28"/>
      <c r="CG261" s="28"/>
      <c r="CH261" s="28"/>
      <c r="CI261" s="28"/>
      <c r="CJ261" s="28"/>
      <c r="CK261" s="28"/>
      <c r="CL261" s="28"/>
      <c r="CM261" s="28"/>
      <c r="CN261" s="28"/>
      <c r="CO261" s="28"/>
    </row>
    <row r="262" spans="1:93" s="35" customFormat="1" ht="21" customHeight="1">
      <c r="A262" s="29"/>
      <c r="B262" s="30"/>
      <c r="C262" s="31"/>
      <c r="D262" s="30"/>
      <c r="E262" s="30"/>
      <c r="F262" s="30"/>
      <c r="G262" s="30"/>
      <c r="H262" s="30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  <c r="BT262" s="32"/>
      <c r="BU262" s="33"/>
      <c r="BV262" s="33"/>
      <c r="BW262" s="33"/>
      <c r="BX262" s="34"/>
      <c r="BY262" s="34"/>
      <c r="BZ262" s="34"/>
      <c r="CA262" s="34"/>
      <c r="CB262" s="34"/>
      <c r="CC262" s="34"/>
      <c r="CD262" s="34"/>
      <c r="CE262" s="34"/>
      <c r="CF262" s="28"/>
      <c r="CG262" s="28"/>
      <c r="CH262" s="28"/>
      <c r="CI262" s="28"/>
      <c r="CJ262" s="28"/>
      <c r="CK262" s="28"/>
      <c r="CL262" s="28"/>
      <c r="CM262" s="28"/>
      <c r="CN262" s="28"/>
      <c r="CO262" s="28"/>
    </row>
    <row r="263" spans="1:93" s="35" customFormat="1" ht="21" customHeight="1">
      <c r="A263" s="29"/>
      <c r="B263" s="30"/>
      <c r="C263" s="31"/>
      <c r="D263" s="30"/>
      <c r="E263" s="30"/>
      <c r="F263" s="30"/>
      <c r="G263" s="30"/>
      <c r="H263" s="30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32"/>
      <c r="BU263" s="33"/>
      <c r="BV263" s="33"/>
      <c r="BW263" s="33"/>
      <c r="BX263" s="34"/>
      <c r="BY263" s="34"/>
      <c r="BZ263" s="34"/>
      <c r="CA263" s="34"/>
      <c r="CB263" s="34"/>
      <c r="CC263" s="34"/>
      <c r="CD263" s="34"/>
      <c r="CE263" s="34"/>
      <c r="CF263" s="28"/>
      <c r="CG263" s="28"/>
      <c r="CH263" s="28"/>
      <c r="CI263" s="28"/>
      <c r="CJ263" s="28"/>
      <c r="CK263" s="28"/>
      <c r="CL263" s="28"/>
      <c r="CM263" s="28"/>
      <c r="CN263" s="28"/>
      <c r="CO263" s="28"/>
    </row>
    <row r="264" spans="1:93" s="35" customFormat="1" ht="21" customHeight="1">
      <c r="A264" s="29"/>
      <c r="B264" s="30"/>
      <c r="C264" s="31"/>
      <c r="D264" s="30"/>
      <c r="E264" s="30"/>
      <c r="F264" s="30"/>
      <c r="G264" s="30"/>
      <c r="H264" s="30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32"/>
      <c r="BU264" s="33"/>
      <c r="BV264" s="33"/>
      <c r="BW264" s="33"/>
      <c r="BX264" s="34"/>
      <c r="BY264" s="34"/>
      <c r="BZ264" s="34"/>
      <c r="CA264" s="34"/>
      <c r="CB264" s="34"/>
      <c r="CC264" s="34"/>
      <c r="CD264" s="34"/>
      <c r="CE264" s="34"/>
      <c r="CF264" s="28"/>
      <c r="CG264" s="28"/>
      <c r="CH264" s="28"/>
      <c r="CI264" s="28"/>
      <c r="CJ264" s="28"/>
      <c r="CK264" s="28"/>
      <c r="CL264" s="28"/>
      <c r="CM264" s="28"/>
      <c r="CN264" s="28"/>
      <c r="CO264" s="28"/>
    </row>
    <row r="265" spans="1:93" s="35" customFormat="1" ht="21" customHeight="1">
      <c r="A265" s="29"/>
      <c r="B265" s="30"/>
      <c r="C265" s="31"/>
      <c r="D265" s="30"/>
      <c r="E265" s="30"/>
      <c r="F265" s="30"/>
      <c r="G265" s="30"/>
      <c r="H265" s="30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32"/>
      <c r="BU265" s="33"/>
      <c r="BV265" s="33"/>
      <c r="BW265" s="33"/>
      <c r="BX265" s="34"/>
      <c r="BY265" s="34"/>
      <c r="BZ265" s="34"/>
      <c r="CA265" s="34"/>
      <c r="CB265" s="34"/>
      <c r="CC265" s="34"/>
      <c r="CD265" s="34"/>
      <c r="CE265" s="34"/>
      <c r="CF265" s="28"/>
      <c r="CG265" s="28"/>
      <c r="CH265" s="28"/>
      <c r="CI265" s="28"/>
      <c r="CJ265" s="28"/>
      <c r="CK265" s="28"/>
      <c r="CL265" s="28"/>
      <c r="CM265" s="28"/>
      <c r="CN265" s="28"/>
      <c r="CO265" s="28"/>
    </row>
    <row r="266" spans="1:93" s="35" customFormat="1" ht="21" customHeight="1">
      <c r="A266" s="29"/>
      <c r="B266" s="30"/>
      <c r="C266" s="31"/>
      <c r="D266" s="30"/>
      <c r="E266" s="30"/>
      <c r="F266" s="30"/>
      <c r="G266" s="30"/>
      <c r="H266" s="30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  <c r="BT266" s="32"/>
      <c r="BU266" s="33"/>
      <c r="BV266" s="33"/>
      <c r="BW266" s="33"/>
      <c r="BX266" s="34"/>
      <c r="BY266" s="34"/>
      <c r="BZ266" s="34"/>
      <c r="CA266" s="34"/>
      <c r="CB266" s="34"/>
      <c r="CC266" s="34"/>
      <c r="CD266" s="34"/>
      <c r="CE266" s="34"/>
      <c r="CF266" s="28"/>
      <c r="CG266" s="28"/>
      <c r="CH266" s="28"/>
      <c r="CI266" s="28"/>
      <c r="CJ266" s="28"/>
      <c r="CK266" s="28"/>
      <c r="CL266" s="28"/>
      <c r="CM266" s="28"/>
      <c r="CN266" s="28"/>
      <c r="CO266" s="28"/>
    </row>
    <row r="267" spans="1:93" s="35" customFormat="1" ht="21" customHeight="1">
      <c r="A267" s="29"/>
      <c r="B267" s="30"/>
      <c r="C267" s="31"/>
      <c r="D267" s="30"/>
      <c r="E267" s="30"/>
      <c r="F267" s="30"/>
      <c r="G267" s="30"/>
      <c r="H267" s="30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  <c r="BT267" s="32"/>
      <c r="BU267" s="33"/>
      <c r="BV267" s="33"/>
      <c r="BW267" s="33"/>
      <c r="BX267" s="34"/>
      <c r="BY267" s="34"/>
      <c r="BZ267" s="34"/>
      <c r="CA267" s="34"/>
      <c r="CB267" s="34"/>
      <c r="CC267" s="34"/>
      <c r="CD267" s="34"/>
      <c r="CE267" s="34"/>
      <c r="CF267" s="28"/>
      <c r="CG267" s="28"/>
      <c r="CH267" s="28"/>
      <c r="CI267" s="28"/>
      <c r="CJ267" s="28"/>
      <c r="CK267" s="28"/>
      <c r="CL267" s="28"/>
      <c r="CM267" s="28"/>
      <c r="CN267" s="28"/>
      <c r="CO267" s="28"/>
    </row>
    <row r="268" spans="1:93" s="35" customFormat="1" ht="21" customHeight="1">
      <c r="A268" s="29"/>
      <c r="B268" s="30"/>
      <c r="C268" s="31"/>
      <c r="D268" s="30"/>
      <c r="E268" s="30"/>
      <c r="F268" s="30"/>
      <c r="G268" s="30"/>
      <c r="H268" s="30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  <c r="BT268" s="32"/>
      <c r="BU268" s="33"/>
      <c r="BV268" s="33"/>
      <c r="BW268" s="33"/>
      <c r="BX268" s="34"/>
      <c r="BY268" s="34"/>
      <c r="BZ268" s="34"/>
      <c r="CA268" s="34"/>
      <c r="CB268" s="34"/>
      <c r="CC268" s="34"/>
      <c r="CD268" s="34"/>
      <c r="CE268" s="34"/>
      <c r="CF268" s="28"/>
      <c r="CG268" s="28"/>
      <c r="CH268" s="28"/>
      <c r="CI268" s="28"/>
      <c r="CJ268" s="28"/>
      <c r="CK268" s="28"/>
      <c r="CL268" s="28"/>
      <c r="CM268" s="28"/>
      <c r="CN268" s="28"/>
      <c r="CO268" s="28"/>
    </row>
    <row r="269" spans="1:93" s="35" customFormat="1" ht="21" customHeight="1">
      <c r="A269" s="29"/>
      <c r="B269" s="30"/>
      <c r="C269" s="31"/>
      <c r="D269" s="30"/>
      <c r="E269" s="30"/>
      <c r="F269" s="30"/>
      <c r="G269" s="30"/>
      <c r="H269" s="30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32"/>
      <c r="BU269" s="33"/>
      <c r="BV269" s="33"/>
      <c r="BW269" s="33"/>
      <c r="BX269" s="34"/>
      <c r="BY269" s="34"/>
      <c r="BZ269" s="34"/>
      <c r="CA269" s="34"/>
      <c r="CB269" s="34"/>
      <c r="CC269" s="34"/>
      <c r="CD269" s="34"/>
      <c r="CE269" s="34"/>
      <c r="CF269" s="28"/>
      <c r="CG269" s="28"/>
      <c r="CH269" s="28"/>
      <c r="CI269" s="28"/>
      <c r="CJ269" s="28"/>
      <c r="CK269" s="28"/>
      <c r="CL269" s="28"/>
      <c r="CM269" s="28"/>
      <c r="CN269" s="28"/>
      <c r="CO269" s="28"/>
    </row>
    <row r="270" spans="1:93" s="35" customFormat="1" ht="21" customHeight="1">
      <c r="A270" s="29"/>
      <c r="B270" s="30"/>
      <c r="C270" s="31"/>
      <c r="D270" s="30"/>
      <c r="E270" s="30"/>
      <c r="F270" s="30"/>
      <c r="G270" s="30"/>
      <c r="H270" s="30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  <c r="BT270" s="32"/>
      <c r="BU270" s="33"/>
      <c r="BV270" s="33"/>
      <c r="BW270" s="33"/>
      <c r="BX270" s="34"/>
      <c r="BY270" s="34"/>
      <c r="BZ270" s="34"/>
      <c r="CA270" s="34"/>
      <c r="CB270" s="34"/>
      <c r="CC270" s="34"/>
      <c r="CD270" s="34"/>
      <c r="CE270" s="34"/>
      <c r="CF270" s="28"/>
      <c r="CG270" s="28"/>
      <c r="CH270" s="28"/>
      <c r="CI270" s="28"/>
      <c r="CJ270" s="28"/>
      <c r="CK270" s="28"/>
      <c r="CL270" s="28"/>
      <c r="CM270" s="28"/>
      <c r="CN270" s="28"/>
      <c r="CO270" s="28"/>
    </row>
    <row r="271" spans="1:93" s="35" customFormat="1" ht="21" customHeight="1">
      <c r="A271" s="29"/>
      <c r="B271" s="30"/>
      <c r="C271" s="31"/>
      <c r="D271" s="30"/>
      <c r="E271" s="30"/>
      <c r="F271" s="30"/>
      <c r="G271" s="30"/>
      <c r="H271" s="30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  <c r="BI271" s="28"/>
      <c r="BJ271" s="28"/>
      <c r="BK271" s="28"/>
      <c r="BL271" s="28"/>
      <c r="BM271" s="28"/>
      <c r="BN271" s="28"/>
      <c r="BO271" s="28"/>
      <c r="BP271" s="28"/>
      <c r="BQ271" s="28"/>
      <c r="BR271" s="28"/>
      <c r="BS271" s="28"/>
      <c r="BT271" s="32"/>
      <c r="BU271" s="33"/>
      <c r="BV271" s="33"/>
      <c r="BW271" s="33"/>
      <c r="BX271" s="34"/>
      <c r="BY271" s="34"/>
      <c r="BZ271" s="34"/>
      <c r="CA271" s="34"/>
      <c r="CB271" s="34"/>
      <c r="CC271" s="34"/>
      <c r="CD271" s="34"/>
      <c r="CE271" s="34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</row>
    <row r="272" spans="1:93" s="35" customFormat="1" ht="21" customHeight="1">
      <c r="A272" s="29"/>
      <c r="B272" s="30"/>
      <c r="C272" s="31"/>
      <c r="D272" s="30"/>
      <c r="E272" s="30"/>
      <c r="F272" s="30"/>
      <c r="G272" s="30"/>
      <c r="H272" s="30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  <c r="BI272" s="28"/>
      <c r="BJ272" s="28"/>
      <c r="BK272" s="28"/>
      <c r="BL272" s="28"/>
      <c r="BM272" s="28"/>
      <c r="BN272" s="28"/>
      <c r="BO272" s="28"/>
      <c r="BP272" s="28"/>
      <c r="BQ272" s="28"/>
      <c r="BR272" s="28"/>
      <c r="BS272" s="28"/>
      <c r="BT272" s="32"/>
      <c r="BU272" s="33"/>
      <c r="BV272" s="33"/>
      <c r="BW272" s="33"/>
      <c r="BX272" s="34"/>
      <c r="BY272" s="34"/>
      <c r="BZ272" s="34"/>
      <c r="CA272" s="34"/>
      <c r="CB272" s="34"/>
      <c r="CC272" s="34"/>
      <c r="CD272" s="34"/>
      <c r="CE272" s="34"/>
      <c r="CF272" s="28"/>
      <c r="CG272" s="28"/>
      <c r="CH272" s="28"/>
      <c r="CI272" s="28"/>
      <c r="CJ272" s="28"/>
      <c r="CK272" s="28"/>
      <c r="CL272" s="28"/>
      <c r="CM272" s="28"/>
      <c r="CN272" s="28"/>
      <c r="CO272" s="28"/>
    </row>
    <row r="273" spans="1:93" s="35" customFormat="1" ht="21" customHeight="1">
      <c r="A273" s="29"/>
      <c r="B273" s="30"/>
      <c r="C273" s="31"/>
      <c r="D273" s="30"/>
      <c r="E273" s="30"/>
      <c r="F273" s="30"/>
      <c r="G273" s="30"/>
      <c r="H273" s="30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28"/>
      <c r="BS273" s="28"/>
      <c r="BT273" s="32"/>
      <c r="BU273" s="33"/>
      <c r="BV273" s="33"/>
      <c r="BW273" s="33"/>
      <c r="BX273" s="34"/>
      <c r="BY273" s="34"/>
      <c r="BZ273" s="34"/>
      <c r="CA273" s="34"/>
      <c r="CB273" s="34"/>
      <c r="CC273" s="34"/>
      <c r="CD273" s="34"/>
      <c r="CE273" s="34"/>
      <c r="CF273" s="28"/>
      <c r="CG273" s="28"/>
      <c r="CH273" s="28"/>
      <c r="CI273" s="28"/>
      <c r="CJ273" s="28"/>
      <c r="CK273" s="28"/>
      <c r="CL273" s="28"/>
      <c r="CM273" s="28"/>
      <c r="CN273" s="28"/>
      <c r="CO273" s="28"/>
    </row>
    <row r="274" spans="1:93" s="35" customFormat="1" ht="21" customHeight="1">
      <c r="A274" s="29"/>
      <c r="B274" s="30"/>
      <c r="C274" s="31"/>
      <c r="D274" s="30"/>
      <c r="E274" s="30"/>
      <c r="F274" s="30"/>
      <c r="G274" s="30"/>
      <c r="H274" s="30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  <c r="BT274" s="32"/>
      <c r="BU274" s="33"/>
      <c r="BV274" s="33"/>
      <c r="BW274" s="33"/>
      <c r="BX274" s="34"/>
      <c r="BY274" s="34"/>
      <c r="BZ274" s="34"/>
      <c r="CA274" s="34"/>
      <c r="CB274" s="34"/>
      <c r="CC274" s="34"/>
      <c r="CD274" s="34"/>
      <c r="CE274" s="34"/>
      <c r="CF274" s="28"/>
      <c r="CG274" s="28"/>
      <c r="CH274" s="28"/>
      <c r="CI274" s="28"/>
      <c r="CJ274" s="28"/>
      <c r="CK274" s="28"/>
      <c r="CL274" s="28"/>
      <c r="CM274" s="28"/>
      <c r="CN274" s="28"/>
      <c r="CO274" s="28"/>
    </row>
    <row r="275" spans="1:93" s="35" customFormat="1" ht="21" customHeight="1">
      <c r="A275" s="29"/>
      <c r="B275" s="30"/>
      <c r="C275" s="31"/>
      <c r="D275" s="30"/>
      <c r="E275" s="30"/>
      <c r="F275" s="30"/>
      <c r="G275" s="30"/>
      <c r="H275" s="30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  <c r="BI275" s="28"/>
      <c r="BJ275" s="28"/>
      <c r="BK275" s="28"/>
      <c r="BL275" s="28"/>
      <c r="BM275" s="28"/>
      <c r="BN275" s="28"/>
      <c r="BO275" s="28"/>
      <c r="BP275" s="28"/>
      <c r="BQ275" s="28"/>
      <c r="BR275" s="28"/>
      <c r="BS275" s="28"/>
      <c r="BT275" s="32"/>
      <c r="BU275" s="33"/>
      <c r="BV275" s="33"/>
      <c r="BW275" s="33"/>
      <c r="BX275" s="34"/>
      <c r="BY275" s="34"/>
      <c r="BZ275" s="34"/>
      <c r="CA275" s="34"/>
      <c r="CB275" s="34"/>
      <c r="CC275" s="34"/>
      <c r="CD275" s="34"/>
      <c r="CE275" s="34"/>
      <c r="CF275" s="28"/>
      <c r="CG275" s="28"/>
      <c r="CH275" s="28"/>
      <c r="CI275" s="28"/>
      <c r="CJ275" s="28"/>
      <c r="CK275" s="28"/>
      <c r="CL275" s="28"/>
      <c r="CM275" s="28"/>
      <c r="CN275" s="28"/>
      <c r="CO275" s="28"/>
    </row>
    <row r="276" spans="1:93" s="35" customFormat="1" ht="21" customHeight="1">
      <c r="A276" s="29"/>
      <c r="B276" s="30"/>
      <c r="C276" s="31"/>
      <c r="D276" s="30"/>
      <c r="E276" s="30"/>
      <c r="F276" s="30"/>
      <c r="G276" s="30"/>
      <c r="H276" s="30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  <c r="BI276" s="28"/>
      <c r="BJ276" s="28"/>
      <c r="BK276" s="28"/>
      <c r="BL276" s="28"/>
      <c r="BM276" s="28"/>
      <c r="BN276" s="28"/>
      <c r="BO276" s="28"/>
      <c r="BP276" s="28"/>
      <c r="BQ276" s="28"/>
      <c r="BR276" s="28"/>
      <c r="BS276" s="28"/>
      <c r="BT276" s="32"/>
      <c r="BU276" s="33"/>
      <c r="BV276" s="33"/>
      <c r="BW276" s="33"/>
      <c r="BX276" s="34"/>
      <c r="BY276" s="34"/>
      <c r="BZ276" s="34"/>
      <c r="CA276" s="34"/>
      <c r="CB276" s="34"/>
      <c r="CC276" s="34"/>
      <c r="CD276" s="34"/>
      <c r="CE276" s="34"/>
      <c r="CF276" s="28"/>
      <c r="CG276" s="28"/>
      <c r="CH276" s="28"/>
      <c r="CI276" s="28"/>
      <c r="CJ276" s="28"/>
      <c r="CK276" s="28"/>
      <c r="CL276" s="28"/>
      <c r="CM276" s="28"/>
      <c r="CN276" s="28"/>
      <c r="CO276" s="28"/>
    </row>
    <row r="277" spans="1:93" s="35" customFormat="1" ht="21" customHeight="1">
      <c r="A277" s="29"/>
      <c r="B277" s="30"/>
      <c r="C277" s="31"/>
      <c r="D277" s="30"/>
      <c r="E277" s="30"/>
      <c r="F277" s="30"/>
      <c r="G277" s="30"/>
      <c r="H277" s="30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  <c r="BI277" s="28"/>
      <c r="BJ277" s="28"/>
      <c r="BK277" s="28"/>
      <c r="BL277" s="28"/>
      <c r="BM277" s="28"/>
      <c r="BN277" s="28"/>
      <c r="BO277" s="28"/>
      <c r="BP277" s="28"/>
      <c r="BQ277" s="28"/>
      <c r="BR277" s="28"/>
      <c r="BS277" s="28"/>
      <c r="BT277" s="32"/>
      <c r="BU277" s="33"/>
      <c r="BV277" s="33"/>
      <c r="BW277" s="33"/>
      <c r="BX277" s="34"/>
      <c r="BY277" s="34"/>
      <c r="BZ277" s="34"/>
      <c r="CA277" s="34"/>
      <c r="CB277" s="34"/>
      <c r="CC277" s="34"/>
      <c r="CD277" s="34"/>
      <c r="CE277" s="34"/>
      <c r="CF277" s="28"/>
      <c r="CG277" s="28"/>
      <c r="CH277" s="28"/>
      <c r="CI277" s="28"/>
      <c r="CJ277" s="28"/>
      <c r="CK277" s="28"/>
      <c r="CL277" s="28"/>
      <c r="CM277" s="28"/>
      <c r="CN277" s="28"/>
      <c r="CO277" s="28"/>
    </row>
    <row r="278" spans="1:93" s="35" customFormat="1" ht="21" customHeight="1">
      <c r="A278" s="29"/>
      <c r="B278" s="30"/>
      <c r="C278" s="31"/>
      <c r="D278" s="30"/>
      <c r="E278" s="30"/>
      <c r="F278" s="30"/>
      <c r="G278" s="30"/>
      <c r="H278" s="30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28"/>
      <c r="BS278" s="28"/>
      <c r="BT278" s="32"/>
      <c r="BU278" s="33"/>
      <c r="BV278" s="33"/>
      <c r="BW278" s="33"/>
      <c r="BX278" s="34"/>
      <c r="BY278" s="34"/>
      <c r="BZ278" s="34"/>
      <c r="CA278" s="34"/>
      <c r="CB278" s="34"/>
      <c r="CC278" s="34"/>
      <c r="CD278" s="34"/>
      <c r="CE278" s="34"/>
      <c r="CF278" s="28"/>
      <c r="CG278" s="28"/>
      <c r="CH278" s="28"/>
      <c r="CI278" s="28"/>
      <c r="CJ278" s="28"/>
      <c r="CK278" s="28"/>
      <c r="CL278" s="28"/>
      <c r="CM278" s="28"/>
      <c r="CN278" s="28"/>
      <c r="CO278" s="28"/>
    </row>
    <row r="279" spans="1:93" s="35" customFormat="1" ht="21" customHeight="1">
      <c r="A279" s="29"/>
      <c r="B279" s="30"/>
      <c r="C279" s="31"/>
      <c r="D279" s="30"/>
      <c r="E279" s="30"/>
      <c r="F279" s="30"/>
      <c r="G279" s="30"/>
      <c r="H279" s="30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  <c r="BO279" s="28"/>
      <c r="BP279" s="28"/>
      <c r="BQ279" s="28"/>
      <c r="BR279" s="28"/>
      <c r="BS279" s="28"/>
      <c r="BT279" s="32"/>
      <c r="BU279" s="33"/>
      <c r="BV279" s="33"/>
      <c r="BW279" s="33"/>
      <c r="BX279" s="34"/>
      <c r="BY279" s="34"/>
      <c r="BZ279" s="34"/>
      <c r="CA279" s="34"/>
      <c r="CB279" s="34"/>
      <c r="CC279" s="34"/>
      <c r="CD279" s="34"/>
      <c r="CE279" s="34"/>
      <c r="CF279" s="28"/>
      <c r="CG279" s="28"/>
      <c r="CH279" s="28"/>
      <c r="CI279" s="28"/>
      <c r="CJ279" s="28"/>
      <c r="CK279" s="28"/>
      <c r="CL279" s="28"/>
      <c r="CM279" s="28"/>
      <c r="CN279" s="28"/>
      <c r="CO279" s="28"/>
    </row>
    <row r="280" spans="1:93" s="35" customFormat="1" ht="21" customHeight="1">
      <c r="A280" s="29"/>
      <c r="B280" s="30"/>
      <c r="C280" s="31"/>
      <c r="D280" s="30"/>
      <c r="E280" s="30"/>
      <c r="F280" s="30"/>
      <c r="G280" s="30"/>
      <c r="H280" s="30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  <c r="BI280" s="28"/>
      <c r="BJ280" s="28"/>
      <c r="BK280" s="28"/>
      <c r="BL280" s="28"/>
      <c r="BM280" s="28"/>
      <c r="BN280" s="28"/>
      <c r="BO280" s="28"/>
      <c r="BP280" s="28"/>
      <c r="BQ280" s="28"/>
      <c r="BR280" s="28"/>
      <c r="BS280" s="28"/>
      <c r="BT280" s="32"/>
      <c r="BU280" s="33"/>
      <c r="BV280" s="33"/>
      <c r="BW280" s="33"/>
      <c r="BX280" s="34"/>
      <c r="BY280" s="34"/>
      <c r="BZ280" s="34"/>
      <c r="CA280" s="34"/>
      <c r="CB280" s="34"/>
      <c r="CC280" s="34"/>
      <c r="CD280" s="34"/>
      <c r="CE280" s="34"/>
      <c r="CF280" s="28"/>
      <c r="CG280" s="28"/>
      <c r="CH280" s="28"/>
      <c r="CI280" s="28"/>
      <c r="CJ280" s="28"/>
      <c r="CK280" s="28"/>
      <c r="CL280" s="28"/>
      <c r="CM280" s="28"/>
      <c r="CN280" s="28"/>
      <c r="CO280" s="28"/>
    </row>
    <row r="281" spans="1:93" s="35" customFormat="1" ht="21" customHeight="1">
      <c r="A281" s="29"/>
      <c r="B281" s="30"/>
      <c r="C281" s="31"/>
      <c r="D281" s="30"/>
      <c r="E281" s="30"/>
      <c r="F281" s="30"/>
      <c r="G281" s="30"/>
      <c r="H281" s="30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  <c r="BI281" s="28"/>
      <c r="BJ281" s="28"/>
      <c r="BK281" s="28"/>
      <c r="BL281" s="28"/>
      <c r="BM281" s="28"/>
      <c r="BN281" s="28"/>
      <c r="BO281" s="28"/>
      <c r="BP281" s="28"/>
      <c r="BQ281" s="28"/>
      <c r="BR281" s="28"/>
      <c r="BS281" s="28"/>
      <c r="BT281" s="32"/>
      <c r="BU281" s="33"/>
      <c r="BV281" s="33"/>
      <c r="BW281" s="33"/>
      <c r="BX281" s="34"/>
      <c r="BY281" s="34"/>
      <c r="BZ281" s="34"/>
      <c r="CA281" s="34"/>
      <c r="CB281" s="34"/>
      <c r="CC281" s="34"/>
      <c r="CD281" s="34"/>
      <c r="CE281" s="34"/>
      <c r="CF281" s="28"/>
      <c r="CG281" s="28"/>
      <c r="CH281" s="28"/>
      <c r="CI281" s="28"/>
      <c r="CJ281" s="28"/>
      <c r="CK281" s="28"/>
      <c r="CL281" s="28"/>
      <c r="CM281" s="28"/>
      <c r="CN281" s="28"/>
      <c r="CO281" s="28"/>
    </row>
    <row r="282" spans="1:93" s="35" customFormat="1" ht="21" customHeight="1">
      <c r="A282" s="29"/>
      <c r="B282" s="30"/>
      <c r="C282" s="31"/>
      <c r="D282" s="30"/>
      <c r="E282" s="30"/>
      <c r="F282" s="30"/>
      <c r="G282" s="30"/>
      <c r="H282" s="3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  <c r="BN282" s="28"/>
      <c r="BO282" s="28"/>
      <c r="BP282" s="28"/>
      <c r="BQ282" s="28"/>
      <c r="BR282" s="28"/>
      <c r="BS282" s="28"/>
      <c r="BT282" s="32"/>
      <c r="BU282" s="33"/>
      <c r="BV282" s="33"/>
      <c r="BW282" s="33"/>
      <c r="BX282" s="34"/>
      <c r="BY282" s="34"/>
      <c r="BZ282" s="34"/>
      <c r="CA282" s="34"/>
      <c r="CB282" s="34"/>
      <c r="CC282" s="34"/>
      <c r="CD282" s="34"/>
      <c r="CE282" s="34"/>
      <c r="CF282" s="28"/>
      <c r="CG282" s="28"/>
      <c r="CH282" s="28"/>
      <c r="CI282" s="28"/>
      <c r="CJ282" s="28"/>
      <c r="CK282" s="28"/>
      <c r="CL282" s="28"/>
      <c r="CM282" s="28"/>
      <c r="CN282" s="28"/>
      <c r="CO282" s="28"/>
    </row>
    <row r="283" spans="1:93" s="35" customFormat="1" ht="21" customHeight="1">
      <c r="A283" s="29"/>
      <c r="B283" s="30"/>
      <c r="C283" s="31"/>
      <c r="D283" s="30"/>
      <c r="E283" s="30"/>
      <c r="F283" s="30"/>
      <c r="G283" s="30"/>
      <c r="H283" s="30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  <c r="BI283" s="28"/>
      <c r="BJ283" s="28"/>
      <c r="BK283" s="28"/>
      <c r="BL283" s="28"/>
      <c r="BM283" s="28"/>
      <c r="BN283" s="28"/>
      <c r="BO283" s="28"/>
      <c r="BP283" s="28"/>
      <c r="BQ283" s="28"/>
      <c r="BR283" s="28"/>
      <c r="BS283" s="28"/>
      <c r="BT283" s="32"/>
      <c r="BU283" s="33"/>
      <c r="BV283" s="33"/>
      <c r="BW283" s="33"/>
      <c r="BX283" s="34"/>
      <c r="BY283" s="34"/>
      <c r="BZ283" s="34"/>
      <c r="CA283" s="34"/>
      <c r="CB283" s="34"/>
      <c r="CC283" s="34"/>
      <c r="CD283" s="34"/>
      <c r="CE283" s="34"/>
      <c r="CF283" s="28"/>
      <c r="CG283" s="28"/>
      <c r="CH283" s="28"/>
      <c r="CI283" s="28"/>
      <c r="CJ283" s="28"/>
      <c r="CK283" s="28"/>
      <c r="CL283" s="28"/>
      <c r="CM283" s="28"/>
      <c r="CN283" s="28"/>
      <c r="CO283" s="28"/>
    </row>
    <row r="284" spans="1:93" s="35" customFormat="1" ht="21" customHeight="1">
      <c r="A284" s="29"/>
      <c r="B284" s="30"/>
      <c r="C284" s="31"/>
      <c r="D284" s="30"/>
      <c r="E284" s="30"/>
      <c r="F284" s="30"/>
      <c r="G284" s="30"/>
      <c r="H284" s="30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  <c r="BI284" s="28"/>
      <c r="BJ284" s="28"/>
      <c r="BK284" s="28"/>
      <c r="BL284" s="28"/>
      <c r="BM284" s="28"/>
      <c r="BN284" s="28"/>
      <c r="BO284" s="28"/>
      <c r="BP284" s="28"/>
      <c r="BQ284" s="28"/>
      <c r="BR284" s="28"/>
      <c r="BS284" s="28"/>
      <c r="BT284" s="32"/>
      <c r="BU284" s="33"/>
      <c r="BV284" s="33"/>
      <c r="BW284" s="33"/>
      <c r="BX284" s="34"/>
      <c r="BY284" s="34"/>
      <c r="BZ284" s="34"/>
      <c r="CA284" s="34"/>
      <c r="CB284" s="34"/>
      <c r="CC284" s="34"/>
      <c r="CD284" s="34"/>
      <c r="CE284" s="34"/>
      <c r="CF284" s="28"/>
      <c r="CG284" s="28"/>
      <c r="CH284" s="28"/>
      <c r="CI284" s="28"/>
      <c r="CJ284" s="28"/>
      <c r="CK284" s="28"/>
      <c r="CL284" s="28"/>
      <c r="CM284" s="28"/>
      <c r="CN284" s="28"/>
      <c r="CO284" s="28"/>
    </row>
    <row r="285" spans="1:93" s="35" customFormat="1" ht="21" customHeight="1">
      <c r="A285" s="29"/>
      <c r="B285" s="30"/>
      <c r="C285" s="31"/>
      <c r="D285" s="30"/>
      <c r="E285" s="30"/>
      <c r="F285" s="30"/>
      <c r="G285" s="30"/>
      <c r="H285" s="30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  <c r="BI285" s="28"/>
      <c r="BJ285" s="28"/>
      <c r="BK285" s="28"/>
      <c r="BL285" s="28"/>
      <c r="BM285" s="28"/>
      <c r="BN285" s="28"/>
      <c r="BO285" s="28"/>
      <c r="BP285" s="28"/>
      <c r="BQ285" s="28"/>
      <c r="BR285" s="28"/>
      <c r="BS285" s="28"/>
      <c r="BT285" s="32"/>
      <c r="BU285" s="33"/>
      <c r="BV285" s="33"/>
      <c r="BW285" s="33"/>
      <c r="BX285" s="34"/>
      <c r="BY285" s="34"/>
      <c r="BZ285" s="34"/>
      <c r="CA285" s="34"/>
      <c r="CB285" s="34"/>
      <c r="CC285" s="34"/>
      <c r="CD285" s="34"/>
      <c r="CE285" s="34"/>
      <c r="CF285" s="28"/>
      <c r="CG285" s="28"/>
      <c r="CH285" s="28"/>
      <c r="CI285" s="28"/>
      <c r="CJ285" s="28"/>
      <c r="CK285" s="28"/>
      <c r="CL285" s="28"/>
      <c r="CM285" s="28"/>
      <c r="CN285" s="28"/>
      <c r="CO285" s="28"/>
    </row>
    <row r="286" spans="1:93" s="35" customFormat="1" ht="21" customHeight="1">
      <c r="A286" s="29"/>
      <c r="B286" s="30"/>
      <c r="C286" s="31"/>
      <c r="D286" s="30"/>
      <c r="E286" s="30"/>
      <c r="F286" s="30"/>
      <c r="G286" s="30"/>
      <c r="H286" s="30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  <c r="BI286" s="28"/>
      <c r="BJ286" s="28"/>
      <c r="BK286" s="28"/>
      <c r="BL286" s="28"/>
      <c r="BM286" s="28"/>
      <c r="BN286" s="28"/>
      <c r="BO286" s="28"/>
      <c r="BP286" s="28"/>
      <c r="BQ286" s="28"/>
      <c r="BR286" s="28"/>
      <c r="BS286" s="28"/>
      <c r="BT286" s="32"/>
      <c r="BU286" s="33"/>
      <c r="BV286" s="33"/>
      <c r="BW286" s="33"/>
      <c r="BX286" s="34"/>
      <c r="BY286" s="34"/>
      <c r="BZ286" s="34"/>
      <c r="CA286" s="34"/>
      <c r="CB286" s="34"/>
      <c r="CC286" s="34"/>
      <c r="CD286" s="34"/>
      <c r="CE286" s="34"/>
      <c r="CF286" s="28"/>
      <c r="CG286" s="28"/>
      <c r="CH286" s="28"/>
      <c r="CI286" s="28"/>
      <c r="CJ286" s="28"/>
      <c r="CK286" s="28"/>
      <c r="CL286" s="28"/>
      <c r="CM286" s="28"/>
      <c r="CN286" s="28"/>
      <c r="CO286" s="28"/>
    </row>
    <row r="287" spans="1:93" s="35" customFormat="1" ht="21" customHeight="1">
      <c r="A287" s="29"/>
      <c r="B287" s="30"/>
      <c r="C287" s="31"/>
      <c r="D287" s="30"/>
      <c r="E287" s="30"/>
      <c r="F287" s="30"/>
      <c r="G287" s="30"/>
      <c r="H287" s="30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  <c r="BT287" s="32"/>
      <c r="BU287" s="33"/>
      <c r="BV287" s="33"/>
      <c r="BW287" s="33"/>
      <c r="BX287" s="34"/>
      <c r="BY287" s="34"/>
      <c r="BZ287" s="34"/>
      <c r="CA287" s="34"/>
      <c r="CB287" s="34"/>
      <c r="CC287" s="34"/>
      <c r="CD287" s="34"/>
      <c r="CE287" s="34"/>
      <c r="CF287" s="28"/>
      <c r="CG287" s="28"/>
      <c r="CH287" s="28"/>
      <c r="CI287" s="28"/>
      <c r="CJ287" s="28"/>
      <c r="CK287" s="28"/>
      <c r="CL287" s="28"/>
      <c r="CM287" s="28"/>
      <c r="CN287" s="28"/>
      <c r="CO287" s="28"/>
    </row>
    <row r="288" spans="1:93" s="35" customFormat="1" ht="21" customHeight="1">
      <c r="A288" s="29"/>
      <c r="B288" s="30"/>
      <c r="C288" s="31"/>
      <c r="D288" s="30"/>
      <c r="E288" s="30"/>
      <c r="F288" s="30"/>
      <c r="G288" s="30"/>
      <c r="H288" s="30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28"/>
      <c r="BS288" s="28"/>
      <c r="BT288" s="32"/>
      <c r="BU288" s="33"/>
      <c r="BV288" s="33"/>
      <c r="BW288" s="33"/>
      <c r="BX288" s="34"/>
      <c r="BY288" s="34"/>
      <c r="BZ288" s="34"/>
      <c r="CA288" s="34"/>
      <c r="CB288" s="34"/>
      <c r="CC288" s="34"/>
      <c r="CD288" s="34"/>
      <c r="CE288" s="34"/>
      <c r="CF288" s="28"/>
      <c r="CG288" s="28"/>
      <c r="CH288" s="28"/>
      <c r="CI288" s="28"/>
      <c r="CJ288" s="28"/>
      <c r="CK288" s="28"/>
      <c r="CL288" s="28"/>
      <c r="CM288" s="28"/>
      <c r="CN288" s="28"/>
      <c r="CO288" s="28"/>
    </row>
    <row r="289" spans="1:93" s="11" customFormat="1" ht="21" customHeight="1">
      <c r="A289" s="12"/>
      <c r="B289" s="13"/>
      <c r="C289" s="16"/>
      <c r="D289" s="13"/>
      <c r="E289" s="13"/>
      <c r="F289" s="13"/>
      <c r="G289" s="13"/>
      <c r="H289" s="1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/>
      <c r="AI289"/>
      <c r="AJ289"/>
      <c r="AK289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5"/>
      <c r="BU289" s="14"/>
      <c r="BV289" s="14"/>
      <c r="BW289" s="14"/>
      <c r="BX289" s="2"/>
      <c r="BY289" s="2"/>
      <c r="BZ289" s="2"/>
      <c r="CA289" s="2"/>
      <c r="CB289" s="2"/>
      <c r="CC289" s="2"/>
      <c r="CD289" s="2"/>
      <c r="CE289" s="2"/>
      <c r="CF289" s="1"/>
      <c r="CG289" s="1"/>
      <c r="CH289" s="1"/>
      <c r="CI289" s="1"/>
      <c r="CJ289" s="1"/>
      <c r="CK289" s="1"/>
      <c r="CL289" s="1"/>
      <c r="CM289" s="1"/>
      <c r="CN289" s="1"/>
      <c r="CO289" s="1"/>
    </row>
    <row r="290" spans="1:93" s="11" customFormat="1" ht="21" customHeight="1">
      <c r="A290" s="12"/>
      <c r="B290" s="13"/>
      <c r="C290" s="16"/>
      <c r="D290" s="13"/>
      <c r="E290" s="13"/>
      <c r="F290" s="13"/>
      <c r="G290" s="13"/>
      <c r="H290" s="1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/>
      <c r="AI290"/>
      <c r="AJ290"/>
      <c r="AK290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5"/>
      <c r="BU290" s="14"/>
      <c r="BV290" s="14"/>
      <c r="BW290" s="14"/>
      <c r="BX290" s="2"/>
      <c r="BY290" s="2"/>
      <c r="BZ290" s="2"/>
      <c r="CA290" s="2"/>
      <c r="CB290" s="2"/>
      <c r="CC290" s="2"/>
      <c r="CD290" s="2"/>
      <c r="CE290" s="2"/>
      <c r="CF290" s="1"/>
      <c r="CG290" s="1"/>
      <c r="CH290" s="1"/>
      <c r="CI290" s="1"/>
      <c r="CJ290" s="1"/>
      <c r="CK290" s="1"/>
      <c r="CL290" s="1"/>
      <c r="CM290" s="1"/>
      <c r="CN290" s="1"/>
      <c r="CO290" s="1"/>
    </row>
    <row r="291" spans="1:93" s="11" customFormat="1" ht="21" customHeight="1">
      <c r="A291" s="12"/>
      <c r="B291" s="13"/>
      <c r="C291" s="16"/>
      <c r="D291" s="13"/>
      <c r="E291" s="13"/>
      <c r="F291" s="13"/>
      <c r="G291" s="13"/>
      <c r="H291" s="1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/>
      <c r="AI291"/>
      <c r="AJ291"/>
      <c r="AK29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5"/>
      <c r="BU291" s="14"/>
      <c r="BV291" s="14"/>
      <c r="BW291" s="14"/>
      <c r="BX291" s="2"/>
      <c r="BY291" s="2"/>
      <c r="BZ291" s="2"/>
      <c r="CA291" s="2"/>
      <c r="CB291" s="2"/>
      <c r="CC291" s="2"/>
      <c r="CD291" s="2"/>
      <c r="CE291" s="2"/>
      <c r="CF291" s="1"/>
      <c r="CG291" s="1"/>
      <c r="CH291" s="1"/>
      <c r="CI291" s="1"/>
      <c r="CJ291" s="1"/>
      <c r="CK291" s="1"/>
      <c r="CL291" s="1"/>
      <c r="CM291" s="1"/>
      <c r="CN291" s="1"/>
      <c r="CO291" s="1"/>
    </row>
    <row r="292" spans="1:93" s="11" customFormat="1" ht="21" customHeight="1">
      <c r="A292" s="12"/>
      <c r="B292" s="13"/>
      <c r="C292" s="16"/>
      <c r="D292" s="13"/>
      <c r="E292" s="13"/>
      <c r="F292" s="13"/>
      <c r="G292" s="13"/>
      <c r="H292" s="1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/>
      <c r="AI292"/>
      <c r="AJ292"/>
      <c r="AK292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5"/>
      <c r="BU292" s="14"/>
      <c r="BV292" s="14"/>
      <c r="BW292" s="14"/>
      <c r="BX292" s="2"/>
      <c r="BY292" s="2"/>
      <c r="BZ292" s="2"/>
      <c r="CA292" s="2"/>
      <c r="CB292" s="2"/>
      <c r="CC292" s="2"/>
      <c r="CD292" s="2"/>
      <c r="CE292" s="2"/>
      <c r="CF292" s="1"/>
      <c r="CG292" s="1"/>
      <c r="CH292" s="1"/>
      <c r="CI292" s="1"/>
      <c r="CJ292" s="1"/>
      <c r="CK292" s="1"/>
      <c r="CL292" s="1"/>
      <c r="CM292" s="1"/>
      <c r="CN292" s="1"/>
      <c r="CO292" s="1"/>
    </row>
    <row r="293" spans="1:93" ht="21" customHeight="1">
      <c r="A293" s="4"/>
      <c r="B293" s="5"/>
      <c r="C293" s="6"/>
      <c r="D293" s="5"/>
      <c r="E293" s="5"/>
      <c r="F293" s="5"/>
      <c r="G293" s="5"/>
      <c r="H293" s="5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9"/>
      <c r="BU293" s="7"/>
      <c r="BV293" s="7"/>
      <c r="BW293" s="7"/>
      <c r="BX293" s="8"/>
      <c r="BY293" s="8"/>
      <c r="BZ293" s="8"/>
      <c r="CA293" s="8"/>
      <c r="CB293" s="8"/>
      <c r="CC293" s="8"/>
      <c r="CD293" s="8"/>
      <c r="CE293" s="8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21" customHeight="1">
      <c r="A294" s="4"/>
      <c r="B294" s="5"/>
      <c r="C294" s="6"/>
      <c r="D294" s="5"/>
      <c r="E294" s="5"/>
      <c r="F294" s="5"/>
      <c r="G294" s="5"/>
      <c r="H294" s="5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9"/>
      <c r="BU294" s="7"/>
      <c r="BV294" s="7"/>
      <c r="BW294" s="7"/>
      <c r="BX294" s="8"/>
      <c r="BY294" s="8"/>
      <c r="BZ294" s="8"/>
      <c r="CA294" s="8"/>
      <c r="CB294" s="8"/>
      <c r="CC294" s="8"/>
      <c r="CD294" s="8"/>
      <c r="CE294" s="8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</sheetData>
  <mergeCells count="25">
    <mergeCell ref="A1:G1"/>
    <mergeCell ref="A2:G2"/>
    <mergeCell ref="A3:C3"/>
    <mergeCell ref="D3:H3"/>
    <mergeCell ref="D4:G4"/>
    <mergeCell ref="H4:K4"/>
    <mergeCell ref="BD4:BG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C4"/>
    <mergeCell ref="CF4:CI4"/>
    <mergeCell ref="BH4:BK4"/>
    <mergeCell ref="BL4:BO4"/>
    <mergeCell ref="BP4:BS4"/>
    <mergeCell ref="BU4:BW4"/>
    <mergeCell ref="BX4:CA4"/>
    <mergeCell ref="CB4:CE4"/>
  </mergeCells>
  <phoneticPr fontId="30" type="noConversion"/>
  <pageMargins left="0.7" right="0.7" top="0.75" bottom="0.75" header="0.3" footer="0.3"/>
  <pageSetup orientation="portrait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7"/>
  <sheetViews>
    <sheetView topLeftCell="A10" workbookViewId="0">
      <selection activeCell="F19" sqref="F19"/>
    </sheetView>
  </sheetViews>
  <sheetFormatPr defaultColWidth="8.69921875" defaultRowHeight="15.6"/>
  <cols>
    <col min="1" max="1" width="7.8984375" style="19" customWidth="1"/>
    <col min="2" max="4" width="24.09765625" style="19" customWidth="1"/>
    <col min="5" max="6" width="29.3984375" style="19" customWidth="1"/>
    <col min="7" max="7" width="28.09765625" style="19" customWidth="1"/>
    <col min="8" max="8" width="22.3984375" style="19" customWidth="1"/>
    <col min="9" max="19" width="7.8984375" style="19" customWidth="1"/>
    <col min="20" max="16384" width="8.69921875" style="19"/>
  </cols>
  <sheetData>
    <row r="1" spans="1:6" s="3" customFormat="1" ht="27">
      <c r="B1" s="220" t="s">
        <v>291</v>
      </c>
      <c r="C1" s="220"/>
      <c r="D1" s="220"/>
      <c r="E1" s="220"/>
    </row>
    <row r="2" spans="1:6" s="3" customFormat="1" ht="24.6">
      <c r="A2" s="20" t="s">
        <v>0</v>
      </c>
      <c r="B2" s="23" t="s">
        <v>2</v>
      </c>
      <c r="C2" s="10" t="s">
        <v>64</v>
      </c>
      <c r="D2" s="10" t="s">
        <v>65</v>
      </c>
      <c r="E2" s="24" t="s">
        <v>66</v>
      </c>
      <c r="F2" s="21"/>
    </row>
    <row r="3" spans="1:6" s="3" customFormat="1" ht="24.6">
      <c r="A3" s="20">
        <v>1</v>
      </c>
      <c r="B3" s="25" t="s">
        <v>45</v>
      </c>
      <c r="C3" s="20">
        <v>57.43</v>
      </c>
      <c r="D3" s="20">
        <v>13.33</v>
      </c>
      <c r="E3" s="27">
        <f t="shared" ref="E3:E9" si="0">D3+C3</f>
        <v>70.760000000000005</v>
      </c>
      <c r="F3" s="21"/>
    </row>
    <row r="4" spans="1:6" s="3" customFormat="1" ht="24.6">
      <c r="A4" s="20">
        <v>2</v>
      </c>
      <c r="B4" s="25" t="s">
        <v>59</v>
      </c>
      <c r="C4" s="20">
        <v>59.9</v>
      </c>
      <c r="D4" s="20">
        <v>10</v>
      </c>
      <c r="E4" s="27">
        <f t="shared" si="0"/>
        <v>69.900000000000006</v>
      </c>
      <c r="F4" s="21"/>
    </row>
    <row r="5" spans="1:6" s="3" customFormat="1" ht="24.6">
      <c r="A5" s="20">
        <v>3</v>
      </c>
      <c r="B5" s="25" t="s">
        <v>50</v>
      </c>
      <c r="C5" s="20">
        <v>53.05</v>
      </c>
      <c r="D5" s="20">
        <v>12.67</v>
      </c>
      <c r="E5" s="27">
        <f t="shared" si="0"/>
        <v>65.72</v>
      </c>
      <c r="F5" s="21"/>
    </row>
    <row r="6" spans="1:6" s="3" customFormat="1" ht="24.6">
      <c r="A6" s="20">
        <v>4</v>
      </c>
      <c r="B6" s="25" t="s">
        <v>55</v>
      </c>
      <c r="C6" s="26">
        <v>60.48</v>
      </c>
      <c r="D6" s="26">
        <v>4.67</v>
      </c>
      <c r="E6" s="27">
        <f t="shared" si="0"/>
        <v>65.149999999999991</v>
      </c>
      <c r="F6" s="21"/>
    </row>
    <row r="7" spans="1:6" s="3" customFormat="1" ht="24.6">
      <c r="A7" s="20">
        <v>5</v>
      </c>
      <c r="B7" s="25" t="s">
        <v>52</v>
      </c>
      <c r="C7" s="26">
        <v>61.71</v>
      </c>
      <c r="D7" s="26">
        <v>2.67</v>
      </c>
      <c r="E7" s="27">
        <f t="shared" si="0"/>
        <v>64.38</v>
      </c>
      <c r="F7" s="21"/>
    </row>
    <row r="8" spans="1:6" s="3" customFormat="1" ht="24.6">
      <c r="A8" s="20">
        <v>6</v>
      </c>
      <c r="B8" s="25" t="s">
        <v>56</v>
      </c>
      <c r="C8" s="26">
        <v>54.86</v>
      </c>
      <c r="D8" s="26">
        <v>8.67</v>
      </c>
      <c r="E8" s="27">
        <f t="shared" si="0"/>
        <v>63.53</v>
      </c>
      <c r="F8" s="21"/>
    </row>
    <row r="9" spans="1:6" s="3" customFormat="1" ht="24.6">
      <c r="A9" s="20">
        <v>7</v>
      </c>
      <c r="B9" s="25" t="s">
        <v>44</v>
      </c>
      <c r="C9" s="26">
        <v>56.76</v>
      </c>
      <c r="D9" s="26">
        <v>6</v>
      </c>
      <c r="E9" s="27">
        <f t="shared" si="0"/>
        <v>62.76</v>
      </c>
      <c r="F9" s="21"/>
    </row>
    <row r="10" spans="1:6" s="3" customFormat="1" ht="24.6">
      <c r="A10" s="20">
        <v>8</v>
      </c>
      <c r="B10" s="25" t="s">
        <v>47</v>
      </c>
      <c r="C10" s="26">
        <v>51.33</v>
      </c>
      <c r="D10" s="26">
        <v>10</v>
      </c>
      <c r="E10" s="27">
        <f t="shared" ref="E10" si="1">D10+C10</f>
        <v>61.33</v>
      </c>
      <c r="F10" s="21"/>
    </row>
    <row r="11" spans="1:6" s="3" customFormat="1" ht="24.6">
      <c r="A11" s="20">
        <v>9</v>
      </c>
      <c r="B11" s="25" t="s">
        <v>58</v>
      </c>
      <c r="C11" s="26">
        <v>58</v>
      </c>
      <c r="D11" s="26">
        <v>2.67</v>
      </c>
      <c r="E11" s="27">
        <f t="shared" ref="E11:E21" si="2">D11+C11</f>
        <v>60.67</v>
      </c>
      <c r="F11" s="22"/>
    </row>
    <row r="12" spans="1:6" s="3" customFormat="1" ht="24.6">
      <c r="A12" s="20">
        <v>10</v>
      </c>
      <c r="B12" s="25" t="s">
        <v>43</v>
      </c>
      <c r="C12" s="26">
        <v>54.19</v>
      </c>
      <c r="D12" s="26">
        <v>3.33</v>
      </c>
      <c r="E12" s="27">
        <f t="shared" si="2"/>
        <v>57.519999999999996</v>
      </c>
      <c r="F12" s="22"/>
    </row>
    <row r="13" spans="1:6" s="3" customFormat="1" ht="24.6">
      <c r="A13" s="20">
        <v>11</v>
      </c>
      <c r="B13" s="25" t="s">
        <v>54</v>
      </c>
      <c r="C13" s="26">
        <v>54.48</v>
      </c>
      <c r="D13" s="26">
        <v>2.67</v>
      </c>
      <c r="E13" s="27">
        <f t="shared" si="2"/>
        <v>57.15</v>
      </c>
      <c r="F13" s="22"/>
    </row>
    <row r="14" spans="1:6" s="3" customFormat="1" ht="24.6">
      <c r="A14" s="20">
        <v>12</v>
      </c>
      <c r="B14" s="25" t="s">
        <v>53</v>
      </c>
      <c r="C14" s="26">
        <v>52.86</v>
      </c>
      <c r="D14" s="26">
        <v>3.33</v>
      </c>
      <c r="E14" s="27">
        <f>D14+C14</f>
        <v>56.19</v>
      </c>
      <c r="F14" s="22"/>
    </row>
    <row r="15" spans="1:6" s="3" customFormat="1" ht="24.6">
      <c r="A15" s="20">
        <v>13</v>
      </c>
      <c r="B15" s="25" t="s">
        <v>57</v>
      </c>
      <c r="C15" s="26">
        <v>42</v>
      </c>
      <c r="D15" s="26">
        <v>12</v>
      </c>
      <c r="E15" s="27">
        <f>D15+C15</f>
        <v>54</v>
      </c>
      <c r="F15" s="22"/>
    </row>
    <row r="16" spans="1:6" s="3" customFormat="1" ht="24.6">
      <c r="A16" s="20">
        <v>14</v>
      </c>
      <c r="B16" s="25" t="s">
        <v>46</v>
      </c>
      <c r="C16" s="26">
        <v>47.62</v>
      </c>
      <c r="D16" s="26">
        <v>6</v>
      </c>
      <c r="E16" s="27">
        <f>D16+C16</f>
        <v>53.62</v>
      </c>
      <c r="F16" s="22"/>
    </row>
    <row r="17" spans="1:19" s="3" customFormat="1" ht="24.6">
      <c r="A17" s="20">
        <v>15</v>
      </c>
      <c r="B17" s="25" t="s">
        <v>48</v>
      </c>
      <c r="C17" s="26">
        <v>46.48</v>
      </c>
      <c r="D17" s="26">
        <v>6.67</v>
      </c>
      <c r="E17" s="27">
        <f>D17+C17</f>
        <v>53.15</v>
      </c>
      <c r="F17" s="22"/>
    </row>
    <row r="18" spans="1:19" s="3" customFormat="1" ht="24.6">
      <c r="A18" s="20">
        <v>16</v>
      </c>
      <c r="B18" s="25" t="s">
        <v>51</v>
      </c>
      <c r="C18" s="26">
        <v>41.14</v>
      </c>
      <c r="D18" s="26">
        <v>11.33</v>
      </c>
      <c r="E18" s="27">
        <f>D18+C18</f>
        <v>52.47</v>
      </c>
      <c r="F18" s="22"/>
    </row>
    <row r="19" spans="1:19" s="3" customFormat="1" ht="24.6">
      <c r="A19" s="20">
        <v>17</v>
      </c>
      <c r="B19" s="10" t="s">
        <v>95</v>
      </c>
      <c r="C19" s="20">
        <v>45.44</v>
      </c>
      <c r="D19" s="20">
        <v>6.4</v>
      </c>
      <c r="E19" s="27">
        <f t="shared" ref="E19:E20" si="3">D19+C19</f>
        <v>51.839999999999996</v>
      </c>
      <c r="F19" s="22"/>
    </row>
    <row r="20" spans="1:19" s="3" customFormat="1" ht="24.6">
      <c r="A20" s="20">
        <v>18</v>
      </c>
      <c r="B20" s="10" t="s">
        <v>96</v>
      </c>
      <c r="C20" s="20">
        <v>47.28</v>
      </c>
      <c r="D20" s="20">
        <v>4</v>
      </c>
      <c r="E20" s="27">
        <f t="shared" si="3"/>
        <v>51.28</v>
      </c>
      <c r="F20" s="22"/>
    </row>
    <row r="21" spans="1:19" s="3" customFormat="1" ht="24.6">
      <c r="A21" s="20">
        <v>19</v>
      </c>
      <c r="B21" s="25" t="s">
        <v>49</v>
      </c>
      <c r="C21" s="26">
        <v>42.29</v>
      </c>
      <c r="D21" s="26">
        <v>5.33</v>
      </c>
      <c r="E21" s="27">
        <f t="shared" si="2"/>
        <v>47.62</v>
      </c>
      <c r="F21" s="22"/>
    </row>
    <row r="22" spans="1:19" ht="23.4">
      <c r="A22" s="171"/>
      <c r="B22" s="171" t="s">
        <v>73</v>
      </c>
      <c r="C22" s="172">
        <v>48.76</v>
      </c>
      <c r="D22" s="172">
        <v>13.33</v>
      </c>
      <c r="E22" s="172">
        <f t="shared" ref="E22" si="4">D22+C22</f>
        <v>62.089999999999996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1:19" ht="23.4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1:19" ht="23.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</row>
    <row r="25" spans="1:19" ht="23.4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</row>
    <row r="26" spans="1:19" ht="23.4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</row>
    <row r="27" spans="1:19" ht="23.4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</row>
  </sheetData>
  <sortState xmlns:xlrd2="http://schemas.microsoft.com/office/spreadsheetml/2017/richdata2" ref="G25:H41">
    <sortCondition descending="1" ref="G25"/>
  </sortState>
  <mergeCells count="1">
    <mergeCell ref="B1:E1"/>
  </mergeCells>
  <pageMargins left="1.1811023622047245" right="0.78740157480314965" top="0.35433070866141736" bottom="0.15748031496062992" header="0" footer="0"/>
  <pageSetup paperSize="9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รวมKPI+เพิ่ม+ผลงานเด่น 1-65</vt:lpstr>
      <vt:lpstr>จัดลำดับ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Snow Yuki</cp:lastModifiedBy>
  <cp:lastPrinted>2022-04-29T01:36:10Z</cp:lastPrinted>
  <dcterms:created xsi:type="dcterms:W3CDTF">2018-11-22T08:31:03Z</dcterms:created>
  <dcterms:modified xsi:type="dcterms:W3CDTF">2022-05-10T05:04:51Z</dcterms:modified>
</cp:coreProperties>
</file>